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80" yWindow="24" windowWidth="14376" windowHeight="856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R8" i="1" l="1"/>
  <c r="R12" i="1"/>
  <c r="R11" i="1"/>
  <c r="R13" i="1" s="1"/>
  <c r="R14" i="1" s="1"/>
  <c r="R9" i="1"/>
  <c r="R7" i="1"/>
  <c r="R6" i="1"/>
  <c r="R4" i="1"/>
  <c r="Q13" i="1"/>
  <c r="Q14" i="1" s="1"/>
  <c r="Q8" i="1"/>
  <c r="D14" i="1" l="1"/>
  <c r="I14" i="1"/>
  <c r="P12" i="1"/>
  <c r="P11" i="1"/>
  <c r="P9" i="1"/>
  <c r="P13" i="1" s="1"/>
  <c r="P7" i="1"/>
  <c r="P4" i="1"/>
  <c r="O13" i="1" l="1"/>
  <c r="O6" i="1"/>
  <c r="P6" i="1" s="1"/>
  <c r="P8" i="1" s="1"/>
  <c r="P14" i="1" s="1"/>
  <c r="O8" i="1" l="1"/>
  <c r="O14" i="1"/>
  <c r="E8" i="1"/>
  <c r="F8" i="1"/>
  <c r="G8" i="1"/>
  <c r="G14" i="1" s="1"/>
  <c r="H8" i="1"/>
  <c r="H14" i="1" s="1"/>
  <c r="J8" i="1"/>
  <c r="K8" i="1"/>
  <c r="L8" i="1"/>
  <c r="L14" i="1" s="1"/>
  <c r="M8" i="1"/>
  <c r="M14" i="1" s="1"/>
  <c r="N8" i="1"/>
  <c r="C8" i="1"/>
  <c r="E13" i="1"/>
  <c r="F13" i="1"/>
  <c r="G13" i="1"/>
  <c r="H13" i="1"/>
  <c r="J13" i="1"/>
  <c r="K13" i="1"/>
  <c r="L13" i="1"/>
  <c r="M13" i="1"/>
  <c r="N13" i="1"/>
  <c r="C13" i="1"/>
  <c r="C14" i="1" l="1"/>
  <c r="K14" i="1"/>
  <c r="F14" i="1"/>
  <c r="N14" i="1"/>
  <c r="J14" i="1"/>
  <c r="E14" i="1"/>
</calcChain>
</file>

<file path=xl/sharedStrings.xml><?xml version="1.0" encoding="utf-8"?>
<sst xmlns="http://schemas.openxmlformats.org/spreadsheetml/2006/main" count="39" uniqueCount="34">
  <si>
    <t>學校</t>
  </si>
  <si>
    <t>申請班級數</t>
  </si>
  <si>
    <t>教學支援工作人員(B)</t>
  </si>
  <si>
    <t>教學指導教師(C)</t>
  </si>
  <si>
    <t>勞健保(含補充保費)(D)</t>
  </si>
  <si>
    <t>授課節數(B1)</t>
  </si>
  <si>
    <t>單價(B2)</t>
  </si>
  <si>
    <t>鐘點費(B3)</t>
  </si>
  <si>
    <t>交通費(B4)</t>
  </si>
  <si>
    <t>經費小計(B5)</t>
  </si>
  <si>
    <t>授課節數(C1)</t>
  </si>
  <si>
    <t>單價(C2)</t>
  </si>
  <si>
    <t>經費小計(C3)</t>
  </si>
  <si>
    <t>教支經費小計(D1)</t>
  </si>
  <si>
    <t>指導教師(D2)</t>
  </si>
  <si>
    <t>經費小計(D3)</t>
  </si>
  <si>
    <t>縣立宜昌國小</t>
  </si>
  <si>
    <t>縣立豐裡國小</t>
  </si>
  <si>
    <t>縣立富里國小</t>
  </si>
  <si>
    <t>縣立鳳林國中</t>
  </si>
  <si>
    <t>縣立富北國中</t>
  </si>
  <si>
    <t>縣立東里國中</t>
  </si>
  <si>
    <t>印尼</t>
    <phoneticPr fontId="1" type="noConversion"/>
  </si>
  <si>
    <t>越南</t>
    <phoneticPr fontId="1" type="noConversion"/>
  </si>
  <si>
    <t>印尼</t>
    <phoneticPr fontId="1" type="noConversion"/>
  </si>
  <si>
    <t>國小小計</t>
    <phoneticPr fontId="1" type="noConversion"/>
  </si>
  <si>
    <t>國中小計</t>
    <phoneticPr fontId="1" type="noConversion"/>
  </si>
  <si>
    <t>合計</t>
    <phoneticPr fontId="1" type="noConversion"/>
  </si>
  <si>
    <t>核定經費總計</t>
    <phoneticPr fontId="1" type="noConversion"/>
  </si>
  <si>
    <t>第2期款實際所需經費
(B)</t>
    <phoneticPr fontId="1" type="noConversion"/>
  </si>
  <si>
    <t>第1期撥付經費
(A)</t>
    <phoneticPr fontId="1" type="noConversion"/>
  </si>
  <si>
    <t>調整後核定經費總計
(A)+(B)</t>
    <phoneticPr fontId="1" type="noConversion"/>
  </si>
  <si>
    <t>108年新住民語文開課經費調整一覽表</t>
    <phoneticPr fontId="1" type="noConversion"/>
  </si>
  <si>
    <t xml:space="preserve">原預計第2期款撥付經費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</si>
</sst>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zoomScale="90" zoomScaleNormal="90" workbookViewId="0">
      <selection activeCell="S7" sqref="S7"/>
    </sheetView>
  </sheetViews>
  <sheetFormatPr defaultRowHeight="16.2" x14ac:dyDescent="0.3"/>
  <cols>
    <col min="1" max="1" width="16.21875" style="1" customWidth="1"/>
    <col min="2" max="2" width="12.21875" style="2" customWidth="1"/>
    <col min="3" max="13" width="9.109375" style="5" hidden="1" customWidth="1"/>
    <col min="14" max="14" width="14.88671875" style="5" customWidth="1"/>
    <col min="15" max="15" width="16.21875" style="2" customWidth="1"/>
    <col min="16" max="16" width="13.88671875" style="2" customWidth="1"/>
    <col min="17" max="17" width="15.21875" style="2" customWidth="1"/>
    <col min="18" max="18" width="24.44140625" style="1" customWidth="1"/>
    <col min="19" max="16384" width="8.88671875" style="1"/>
  </cols>
  <sheetData>
    <row r="1" spans="1:18" ht="30.6" customHeight="1" x14ac:dyDescent="0.3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32.4" customHeight="1" x14ac:dyDescent="0.3">
      <c r="A2" s="13" t="s">
        <v>0</v>
      </c>
      <c r="B2" s="13" t="s">
        <v>1</v>
      </c>
      <c r="C2" s="17" t="s">
        <v>2</v>
      </c>
      <c r="D2" s="18"/>
      <c r="E2" s="18"/>
      <c r="F2" s="18"/>
      <c r="G2" s="19"/>
      <c r="H2" s="17" t="s">
        <v>3</v>
      </c>
      <c r="I2" s="18"/>
      <c r="J2" s="19"/>
      <c r="K2" s="17" t="s">
        <v>4</v>
      </c>
      <c r="L2" s="18"/>
      <c r="M2" s="19"/>
      <c r="N2" s="11" t="s">
        <v>28</v>
      </c>
      <c r="O2" s="24" t="s">
        <v>30</v>
      </c>
      <c r="P2" s="11" t="s">
        <v>33</v>
      </c>
      <c r="Q2" s="28" t="s">
        <v>29</v>
      </c>
      <c r="R2" s="11" t="s">
        <v>31</v>
      </c>
    </row>
    <row r="3" spans="1:18" ht="48.6" x14ac:dyDescent="0.3">
      <c r="A3" s="14"/>
      <c r="B3" s="14"/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12"/>
      <c r="O3" s="24"/>
      <c r="P3" s="12"/>
      <c r="Q3" s="29"/>
      <c r="R3" s="14"/>
    </row>
    <row r="4" spans="1:18" ht="28.2" customHeight="1" x14ac:dyDescent="0.3">
      <c r="A4" s="13" t="s">
        <v>16</v>
      </c>
      <c r="B4" s="3" t="s">
        <v>22</v>
      </c>
      <c r="C4" s="4">
        <v>42</v>
      </c>
      <c r="D4" s="4">
        <v>320</v>
      </c>
      <c r="E4" s="4">
        <v>13440</v>
      </c>
      <c r="F4" s="4">
        <v>4000</v>
      </c>
      <c r="G4" s="4">
        <v>17440</v>
      </c>
      <c r="H4" s="4">
        <v>24</v>
      </c>
      <c r="I4" s="4">
        <v>320</v>
      </c>
      <c r="J4" s="4">
        <v>7680</v>
      </c>
      <c r="K4" s="11">
        <v>38592</v>
      </c>
      <c r="L4" s="11">
        <v>0</v>
      </c>
      <c r="M4" s="11">
        <v>38592</v>
      </c>
      <c r="N4" s="11">
        <v>88832</v>
      </c>
      <c r="O4" s="23">
        <v>59599</v>
      </c>
      <c r="P4" s="13">
        <f>N4-O4</f>
        <v>29233</v>
      </c>
      <c r="Q4" s="25">
        <v>0</v>
      </c>
      <c r="R4" s="13">
        <f>O4+Q4</f>
        <v>59599</v>
      </c>
    </row>
    <row r="5" spans="1:18" ht="28.2" customHeight="1" x14ac:dyDescent="0.3">
      <c r="A5" s="14"/>
      <c r="B5" s="3" t="s">
        <v>23</v>
      </c>
      <c r="C5" s="4">
        <v>42</v>
      </c>
      <c r="D5" s="4">
        <v>320</v>
      </c>
      <c r="E5" s="4">
        <v>13440</v>
      </c>
      <c r="F5" s="4">
        <v>4000</v>
      </c>
      <c r="G5" s="4">
        <v>17440</v>
      </c>
      <c r="H5" s="4">
        <v>24</v>
      </c>
      <c r="I5" s="4">
        <v>320</v>
      </c>
      <c r="J5" s="4">
        <v>7680</v>
      </c>
      <c r="K5" s="12"/>
      <c r="L5" s="12"/>
      <c r="M5" s="12"/>
      <c r="N5" s="12"/>
      <c r="O5" s="23"/>
      <c r="P5" s="14"/>
      <c r="Q5" s="26"/>
      <c r="R5" s="14"/>
    </row>
    <row r="6" spans="1:18" ht="28.2" customHeight="1" x14ac:dyDescent="0.3">
      <c r="A6" s="3" t="s">
        <v>17</v>
      </c>
      <c r="B6" s="3" t="s">
        <v>24</v>
      </c>
      <c r="C6" s="4">
        <v>42</v>
      </c>
      <c r="D6" s="4">
        <v>320</v>
      </c>
      <c r="E6" s="4">
        <v>13440</v>
      </c>
      <c r="F6" s="4">
        <v>4000</v>
      </c>
      <c r="G6" s="4">
        <v>17440</v>
      </c>
      <c r="H6" s="4">
        <v>24</v>
      </c>
      <c r="I6" s="4">
        <v>320</v>
      </c>
      <c r="J6" s="4">
        <v>7680</v>
      </c>
      <c r="K6" s="4">
        <v>19296</v>
      </c>
      <c r="L6" s="4">
        <v>0</v>
      </c>
      <c r="M6" s="4">
        <v>19296</v>
      </c>
      <c r="N6" s="4">
        <v>44416</v>
      </c>
      <c r="O6" s="3">
        <f>N6*50%</f>
        <v>22208</v>
      </c>
      <c r="P6" s="3">
        <f>N6-O6</f>
        <v>22208</v>
      </c>
      <c r="Q6" s="27">
        <v>22208</v>
      </c>
      <c r="R6" s="10">
        <f>O6+Q6</f>
        <v>44416</v>
      </c>
    </row>
    <row r="7" spans="1:18" ht="28.2" customHeight="1" x14ac:dyDescent="0.3">
      <c r="A7" s="3" t="s">
        <v>18</v>
      </c>
      <c r="B7" s="3" t="s">
        <v>23</v>
      </c>
      <c r="C7" s="4">
        <v>42</v>
      </c>
      <c r="D7" s="4">
        <v>320</v>
      </c>
      <c r="E7" s="4">
        <v>13440</v>
      </c>
      <c r="F7" s="4">
        <v>0</v>
      </c>
      <c r="G7" s="4">
        <v>13440</v>
      </c>
      <c r="H7" s="4">
        <v>0</v>
      </c>
      <c r="I7" s="4">
        <v>320</v>
      </c>
      <c r="J7" s="4">
        <v>0</v>
      </c>
      <c r="K7" s="4">
        <v>257</v>
      </c>
      <c r="L7" s="4">
        <v>0</v>
      </c>
      <c r="M7" s="4">
        <v>257</v>
      </c>
      <c r="N7" s="4">
        <v>13697</v>
      </c>
      <c r="O7" s="3">
        <v>6849</v>
      </c>
      <c r="P7" s="3">
        <f>N7-O7</f>
        <v>6848</v>
      </c>
      <c r="Q7" s="27">
        <v>5215</v>
      </c>
      <c r="R7" s="10">
        <f>O7+Q7</f>
        <v>12064</v>
      </c>
    </row>
    <row r="8" spans="1:18" ht="28.2" customHeight="1" x14ac:dyDescent="0.3">
      <c r="A8" s="15" t="s">
        <v>25</v>
      </c>
      <c r="B8" s="16"/>
      <c r="C8" s="6">
        <f>SUM(C4:C7)</f>
        <v>168</v>
      </c>
      <c r="D8" s="6">
        <v>320</v>
      </c>
      <c r="E8" s="6">
        <f t="shared" ref="E8:N8" si="0">SUM(E4:E7)</f>
        <v>53760</v>
      </c>
      <c r="F8" s="6">
        <f t="shared" si="0"/>
        <v>12000</v>
      </c>
      <c r="G8" s="6">
        <f t="shared" si="0"/>
        <v>65760</v>
      </c>
      <c r="H8" s="6">
        <f t="shared" si="0"/>
        <v>72</v>
      </c>
      <c r="I8" s="6">
        <v>320</v>
      </c>
      <c r="J8" s="6">
        <f t="shared" si="0"/>
        <v>23040</v>
      </c>
      <c r="K8" s="6">
        <f t="shared" si="0"/>
        <v>58145</v>
      </c>
      <c r="L8" s="6">
        <f t="shared" si="0"/>
        <v>0</v>
      </c>
      <c r="M8" s="6">
        <f t="shared" si="0"/>
        <v>58145</v>
      </c>
      <c r="N8" s="6">
        <f t="shared" si="0"/>
        <v>146945</v>
      </c>
      <c r="O8" s="7">
        <f>SUM(O4:O7)</f>
        <v>88656</v>
      </c>
      <c r="P8" s="7">
        <f>SUM(P4:P7)</f>
        <v>58289</v>
      </c>
      <c r="Q8" s="7">
        <f>SUM(Q6:Q7)</f>
        <v>27423</v>
      </c>
      <c r="R8" s="7">
        <f>SUM(R4:R7)</f>
        <v>116079</v>
      </c>
    </row>
    <row r="9" spans="1:18" ht="28.2" customHeight="1" x14ac:dyDescent="0.3">
      <c r="A9" s="13" t="s">
        <v>19</v>
      </c>
      <c r="B9" s="3" t="s">
        <v>24</v>
      </c>
      <c r="C9" s="4">
        <v>42</v>
      </c>
      <c r="D9" s="4">
        <v>360</v>
      </c>
      <c r="E9" s="4">
        <v>15120</v>
      </c>
      <c r="F9" s="4">
        <v>4000</v>
      </c>
      <c r="G9" s="4">
        <v>19120</v>
      </c>
      <c r="H9" s="4">
        <v>24</v>
      </c>
      <c r="I9" s="4">
        <v>360</v>
      </c>
      <c r="J9" s="4">
        <v>8640</v>
      </c>
      <c r="K9" s="11">
        <v>39360</v>
      </c>
      <c r="L9" s="11">
        <v>0</v>
      </c>
      <c r="M9" s="11">
        <v>39360</v>
      </c>
      <c r="N9" s="11">
        <v>86960</v>
      </c>
      <c r="O9" s="23">
        <v>39990</v>
      </c>
      <c r="P9" s="13">
        <f>N9-O9</f>
        <v>46970</v>
      </c>
      <c r="Q9" s="25">
        <v>41930</v>
      </c>
      <c r="R9" s="13">
        <f>O9+Q9</f>
        <v>81920</v>
      </c>
    </row>
    <row r="10" spans="1:18" ht="28.2" customHeight="1" x14ac:dyDescent="0.3">
      <c r="A10" s="14"/>
      <c r="B10" s="3" t="s">
        <v>23</v>
      </c>
      <c r="C10" s="4">
        <v>20</v>
      </c>
      <c r="D10" s="4">
        <v>360</v>
      </c>
      <c r="E10" s="4">
        <v>7200</v>
      </c>
      <c r="F10" s="4">
        <v>4000</v>
      </c>
      <c r="G10" s="4">
        <v>11200</v>
      </c>
      <c r="H10" s="4">
        <v>24</v>
      </c>
      <c r="I10" s="4">
        <v>360</v>
      </c>
      <c r="J10" s="4">
        <v>8640</v>
      </c>
      <c r="K10" s="12"/>
      <c r="L10" s="12"/>
      <c r="M10" s="12"/>
      <c r="N10" s="12"/>
      <c r="O10" s="23"/>
      <c r="P10" s="14"/>
      <c r="Q10" s="26"/>
      <c r="R10" s="14"/>
    </row>
    <row r="11" spans="1:18" ht="28.2" customHeight="1" x14ac:dyDescent="0.3">
      <c r="A11" s="3" t="s">
        <v>20</v>
      </c>
      <c r="B11" s="3" t="s">
        <v>23</v>
      </c>
      <c r="C11" s="4">
        <v>42</v>
      </c>
      <c r="D11" s="4">
        <v>360</v>
      </c>
      <c r="E11" s="4">
        <v>15120</v>
      </c>
      <c r="F11" s="4">
        <v>6000</v>
      </c>
      <c r="G11" s="4">
        <v>21120</v>
      </c>
      <c r="H11" s="4">
        <v>0</v>
      </c>
      <c r="I11" s="4">
        <v>360</v>
      </c>
      <c r="J11" s="4">
        <v>0</v>
      </c>
      <c r="K11" s="4">
        <v>21893</v>
      </c>
      <c r="L11" s="4">
        <v>0</v>
      </c>
      <c r="M11" s="4">
        <v>21893</v>
      </c>
      <c r="N11" s="4">
        <v>43013</v>
      </c>
      <c r="O11" s="3">
        <v>21506</v>
      </c>
      <c r="P11" s="3">
        <f>N11-O11</f>
        <v>21507</v>
      </c>
      <c r="Q11" s="27">
        <v>6658</v>
      </c>
      <c r="R11" s="10">
        <f>O11+Q11</f>
        <v>28164</v>
      </c>
    </row>
    <row r="12" spans="1:18" ht="28.2" customHeight="1" x14ac:dyDescent="0.3">
      <c r="A12" s="3" t="s">
        <v>21</v>
      </c>
      <c r="B12" s="3" t="s">
        <v>23</v>
      </c>
      <c r="C12" s="4">
        <v>42</v>
      </c>
      <c r="D12" s="4">
        <v>360</v>
      </c>
      <c r="E12" s="4">
        <v>15120</v>
      </c>
      <c r="F12" s="4">
        <v>0</v>
      </c>
      <c r="G12" s="4">
        <v>15120</v>
      </c>
      <c r="H12" s="4">
        <v>0</v>
      </c>
      <c r="I12" s="4">
        <v>360</v>
      </c>
      <c r="J12" s="4">
        <v>0</v>
      </c>
      <c r="K12" s="4">
        <v>289</v>
      </c>
      <c r="L12" s="4">
        <v>0</v>
      </c>
      <c r="M12" s="4">
        <v>289</v>
      </c>
      <c r="N12" s="4">
        <v>15409</v>
      </c>
      <c r="O12" s="3">
        <v>7704</v>
      </c>
      <c r="P12" s="3">
        <f>N12-O12</f>
        <v>7705</v>
      </c>
      <c r="Q12" s="27">
        <v>7705</v>
      </c>
      <c r="R12" s="10">
        <f>O12+Q12</f>
        <v>15409</v>
      </c>
    </row>
    <row r="13" spans="1:18" ht="28.2" customHeight="1" x14ac:dyDescent="0.3">
      <c r="A13" s="15" t="s">
        <v>26</v>
      </c>
      <c r="B13" s="16"/>
      <c r="C13" s="6">
        <f>SUM(C9:C12)</f>
        <v>146</v>
      </c>
      <c r="D13" s="6">
        <v>360</v>
      </c>
      <c r="E13" s="6">
        <f t="shared" ref="E13:N13" si="1">SUM(E9:E12)</f>
        <v>52560</v>
      </c>
      <c r="F13" s="6">
        <f t="shared" si="1"/>
        <v>14000</v>
      </c>
      <c r="G13" s="6">
        <f t="shared" si="1"/>
        <v>66560</v>
      </c>
      <c r="H13" s="6">
        <f t="shared" si="1"/>
        <v>48</v>
      </c>
      <c r="I13" s="6">
        <v>360</v>
      </c>
      <c r="J13" s="6">
        <f t="shared" si="1"/>
        <v>17280</v>
      </c>
      <c r="K13" s="6">
        <f t="shared" si="1"/>
        <v>61542</v>
      </c>
      <c r="L13" s="6">
        <f t="shared" si="1"/>
        <v>0</v>
      </c>
      <c r="M13" s="6">
        <f t="shared" si="1"/>
        <v>61542</v>
      </c>
      <c r="N13" s="6">
        <f t="shared" si="1"/>
        <v>145382</v>
      </c>
      <c r="O13" s="7">
        <f>SUM(O9:O12)</f>
        <v>69200</v>
      </c>
      <c r="P13" s="7">
        <f>SUM(P9:P12)</f>
        <v>76182</v>
      </c>
      <c r="Q13" s="7">
        <f>SUM(Q11:Q12)</f>
        <v>14363</v>
      </c>
      <c r="R13" s="7">
        <f>SUM(R9:R12)</f>
        <v>125493</v>
      </c>
    </row>
    <row r="14" spans="1:18" ht="28.2" customHeight="1" x14ac:dyDescent="0.3">
      <c r="A14" s="21" t="s">
        <v>27</v>
      </c>
      <c r="B14" s="22"/>
      <c r="C14" s="8">
        <f>C8+C13</f>
        <v>314</v>
      </c>
      <c r="D14" s="8">
        <f t="shared" ref="D14:M14" si="2">D8+D13</f>
        <v>680</v>
      </c>
      <c r="E14" s="8">
        <f t="shared" si="2"/>
        <v>106320</v>
      </c>
      <c r="F14" s="8">
        <f t="shared" si="2"/>
        <v>26000</v>
      </c>
      <c r="G14" s="8">
        <f t="shared" si="2"/>
        <v>132320</v>
      </c>
      <c r="H14" s="8">
        <f t="shared" si="2"/>
        <v>120</v>
      </c>
      <c r="I14" s="8">
        <f t="shared" si="2"/>
        <v>680</v>
      </c>
      <c r="J14" s="8">
        <f t="shared" si="2"/>
        <v>40320</v>
      </c>
      <c r="K14" s="8">
        <f t="shared" si="2"/>
        <v>119687</v>
      </c>
      <c r="L14" s="8">
        <f t="shared" si="2"/>
        <v>0</v>
      </c>
      <c r="M14" s="8">
        <f t="shared" si="2"/>
        <v>119687</v>
      </c>
      <c r="N14" s="8">
        <f>N8+N13</f>
        <v>292327</v>
      </c>
      <c r="O14" s="9">
        <f>O8+O13</f>
        <v>157856</v>
      </c>
      <c r="P14" s="9">
        <f>P8+P13</f>
        <v>134471</v>
      </c>
      <c r="Q14" s="9">
        <f>Q8+Q13</f>
        <v>41786</v>
      </c>
      <c r="R14" s="9">
        <f>R8+R13</f>
        <v>241572</v>
      </c>
    </row>
  </sheetData>
  <mergeCells count="32">
    <mergeCell ref="A1:R1"/>
    <mergeCell ref="A14:B14"/>
    <mergeCell ref="O9:O10"/>
    <mergeCell ref="P2:P3"/>
    <mergeCell ref="R2:R3"/>
    <mergeCell ref="R4:R5"/>
    <mergeCell ref="P4:P5"/>
    <mergeCell ref="P9:P10"/>
    <mergeCell ref="M4:M5"/>
    <mergeCell ref="N4:N5"/>
    <mergeCell ref="N2:N3"/>
    <mergeCell ref="O2:O3"/>
    <mergeCell ref="O4:O5"/>
    <mergeCell ref="A13:B13"/>
    <mergeCell ref="C2:G2"/>
    <mergeCell ref="H2:J2"/>
    <mergeCell ref="K2:M2"/>
    <mergeCell ref="A2:A3"/>
    <mergeCell ref="B2:B3"/>
    <mergeCell ref="A4:A5"/>
    <mergeCell ref="K9:K10"/>
    <mergeCell ref="L9:L10"/>
    <mergeCell ref="M9:M10"/>
    <mergeCell ref="A9:A10"/>
    <mergeCell ref="K4:K5"/>
    <mergeCell ref="L4:L5"/>
    <mergeCell ref="Q2:Q3"/>
    <mergeCell ref="Q4:Q5"/>
    <mergeCell ref="Q9:Q10"/>
    <mergeCell ref="R9:R10"/>
    <mergeCell ref="A8:B8"/>
    <mergeCell ref="N9:N10"/>
  </mergeCells>
  <phoneticPr fontId="1" type="noConversion"/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林孟婷</cp:lastModifiedBy>
  <cp:lastPrinted>2020-01-07T07:43:12Z</cp:lastPrinted>
  <dcterms:created xsi:type="dcterms:W3CDTF">2019-09-26T07:13:16Z</dcterms:created>
  <dcterms:modified xsi:type="dcterms:W3CDTF">2020-01-07T07:43:18Z</dcterms:modified>
</cp:coreProperties>
</file>