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30" windowWidth="15480" windowHeight="9150" activeTab="4"/>
  </bookViews>
  <sheets>
    <sheet name="1.健康教育" sheetId="5" r:id="rId1"/>
    <sheet name="2.表演藝術" sheetId="1" r:id="rId2"/>
    <sheet name="3.視覺藝術" sheetId="4" r:id="rId3"/>
    <sheet name="4.家政" sheetId="2" r:id="rId4"/>
    <sheet name="5.童軍" sheetId="7" r:id="rId5"/>
    <sheet name="6.輔導" sheetId="11" r:id="rId6"/>
    <sheet name="7.地球科學" sheetId="9" r:id="rId7"/>
    <sheet name="8.高中生涯規劃" sheetId="3" r:id="rId8"/>
  </sheets>
  <definedNames>
    <definedName name="_xlnm.Print_Area" localSheetId="7">'8.高中生涯規劃'!$A$1:$J$12</definedName>
  </definedNames>
  <calcPr calcId="145621"/>
</workbook>
</file>

<file path=xl/calcChain.xml><?xml version="1.0" encoding="utf-8"?>
<calcChain xmlns="http://schemas.openxmlformats.org/spreadsheetml/2006/main">
  <c r="I7" i="2"/>
  <c r="I8"/>
  <c r="I9"/>
  <c r="I10"/>
  <c r="I11"/>
  <c r="I12"/>
  <c r="I13"/>
  <c r="K14"/>
  <c r="J14"/>
  <c r="E14" i="9"/>
  <c r="E7"/>
  <c r="F25" i="7"/>
  <c r="G25"/>
  <c r="E25"/>
  <c r="F13"/>
  <c r="G13"/>
  <c r="E13"/>
  <c r="F14" i="2"/>
  <c r="E14"/>
  <c r="F12" i="1"/>
  <c r="F16" i="5"/>
  <c r="H10" i="2"/>
  <c r="J34" i="11"/>
  <c r="K34"/>
  <c r="I33"/>
  <c r="I34"/>
  <c r="I32"/>
  <c r="H34"/>
  <c r="G34"/>
  <c r="F34"/>
  <c r="E34"/>
  <c r="G25"/>
  <c r="G26"/>
  <c r="G24"/>
  <c r="E27"/>
  <c r="G27"/>
  <c r="G21"/>
  <c r="G22"/>
  <c r="G20"/>
  <c r="E23"/>
  <c r="E19"/>
  <c r="G18"/>
  <c r="F16"/>
  <c r="G16"/>
  <c r="F15"/>
  <c r="G15"/>
  <c r="E17"/>
  <c r="F17"/>
  <c r="F10"/>
  <c r="G23"/>
  <c r="F23"/>
  <c r="G17"/>
  <c r="G19"/>
  <c r="I10"/>
  <c r="G31" i="2"/>
  <c r="G32"/>
  <c r="G33"/>
  <c r="G34"/>
  <c r="G30"/>
  <c r="F34"/>
  <c r="E34"/>
  <c r="G28"/>
  <c r="G26"/>
  <c r="G27"/>
  <c r="G25"/>
  <c r="E29"/>
  <c r="F23"/>
  <c r="G23"/>
  <c r="F22"/>
  <c r="G22"/>
  <c r="E24"/>
  <c r="F24"/>
  <c r="F19"/>
  <c r="G19"/>
  <c r="F20"/>
  <c r="G20"/>
  <c r="F18"/>
  <c r="G18"/>
  <c r="E21"/>
  <c r="I5"/>
  <c r="I6"/>
  <c r="I4"/>
  <c r="H5"/>
  <c r="H6"/>
  <c r="H9"/>
  <c r="G14"/>
  <c r="F18" i="1"/>
  <c r="G18"/>
  <c r="F17"/>
  <c r="G17"/>
  <c r="F16"/>
  <c r="G16"/>
  <c r="G19"/>
  <c r="E21"/>
  <c r="G23"/>
  <c r="G24"/>
  <c r="G25"/>
  <c r="G22"/>
  <c r="F26"/>
  <c r="E26"/>
  <c r="H35"/>
  <c r="G35"/>
  <c r="F35"/>
  <c r="E35"/>
  <c r="L12"/>
  <c r="M12"/>
  <c r="J5"/>
  <c r="J6"/>
  <c r="J7"/>
  <c r="J8"/>
  <c r="J9"/>
  <c r="J10"/>
  <c r="J11"/>
  <c r="J4"/>
  <c r="K4"/>
  <c r="K12"/>
  <c r="I4"/>
  <c r="I12"/>
  <c r="H4"/>
  <c r="H12"/>
  <c r="G4"/>
  <c r="G12"/>
  <c r="E12"/>
  <c r="G26"/>
  <c r="G21"/>
  <c r="F21"/>
  <c r="F29" i="2"/>
  <c r="G29"/>
  <c r="G24"/>
  <c r="F21"/>
  <c r="G21"/>
  <c r="H14"/>
  <c r="I14"/>
  <c r="J12" i="1"/>
  <c r="G8" i="9"/>
  <c r="G9"/>
  <c r="G10"/>
  <c r="G11"/>
  <c r="G12"/>
  <c r="G13"/>
  <c r="F14"/>
  <c r="G14"/>
  <c r="G4"/>
  <c r="G5"/>
  <c r="G6"/>
  <c r="G3"/>
  <c r="F7"/>
  <c r="G7"/>
  <c r="G4" i="7"/>
  <c r="G5"/>
  <c r="G6"/>
  <c r="G7"/>
  <c r="G8"/>
  <c r="G9"/>
  <c r="G10"/>
  <c r="G11"/>
  <c r="G12"/>
  <c r="G14"/>
  <c r="G15"/>
  <c r="G16"/>
  <c r="G17"/>
  <c r="G18"/>
  <c r="G19"/>
  <c r="G20"/>
  <c r="G21"/>
  <c r="G22"/>
  <c r="G23"/>
  <c r="G24"/>
  <c r="G3"/>
  <c r="G10" i="3"/>
  <c r="G11"/>
  <c r="G9"/>
  <c r="G4"/>
  <c r="G3"/>
  <c r="F5"/>
  <c r="F12"/>
  <c r="G18" i="5"/>
  <c r="G19"/>
  <c r="G20"/>
  <c r="G21"/>
  <c r="G22"/>
  <c r="G23"/>
  <c r="G24"/>
  <c r="G25"/>
  <c r="G26"/>
  <c r="G27"/>
  <c r="G28"/>
  <c r="F29"/>
  <c r="E29"/>
  <c r="G17"/>
  <c r="G5"/>
  <c r="G10"/>
  <c r="G13"/>
  <c r="G4"/>
  <c r="E16"/>
  <c r="G15"/>
  <c r="G14"/>
  <c r="G29"/>
  <c r="E12" i="3"/>
  <c r="G12"/>
  <c r="E8"/>
  <c r="E5"/>
  <c r="G5"/>
  <c r="H10" i="11"/>
  <c r="J10"/>
  <c r="G10"/>
  <c r="E10"/>
  <c r="F4" i="4"/>
  <c r="G4"/>
  <c r="F5"/>
  <c r="G5"/>
  <c r="F3"/>
  <c r="G3"/>
  <c r="G6" i="5"/>
  <c r="G7"/>
  <c r="G8"/>
  <c r="G9"/>
  <c r="G11"/>
  <c r="G12"/>
  <c r="G16"/>
  <c r="E6" i="4"/>
  <c r="F6"/>
  <c r="G6"/>
</calcChain>
</file>

<file path=xl/sharedStrings.xml><?xml version="1.0" encoding="utf-8"?>
<sst xmlns="http://schemas.openxmlformats.org/spreadsheetml/2006/main" count="444" uniqueCount="285">
  <si>
    <t>該區負責開班之師培大學(班數)</t>
    <phoneticPr fontId="2" type="noConversion"/>
  </si>
  <si>
    <t>招生
人數</t>
    <phoneticPr fontId="2" type="noConversion"/>
  </si>
  <si>
    <t>主管機關提報需求
人數</t>
    <phoneticPr fontId="2" type="noConversion"/>
  </si>
  <si>
    <t>主管機關薦送正取名額</t>
    <phoneticPr fontId="2" type="noConversion"/>
  </si>
  <si>
    <t>主管機關薦送最低(至少)備取名額</t>
    <phoneticPr fontId="2" type="noConversion"/>
  </si>
  <si>
    <t>開班時間</t>
    <phoneticPr fontId="2" type="noConversion"/>
  </si>
  <si>
    <t>上課時段</t>
  </si>
  <si>
    <t>臺師大</t>
    <phoneticPr fontId="2" type="noConversion"/>
  </si>
  <si>
    <t>暑假</t>
    <phoneticPr fontId="2" type="noConversion"/>
  </si>
  <si>
    <t>基隆市</t>
    <phoneticPr fontId="2" type="noConversion"/>
  </si>
  <si>
    <t>宜蘭縣</t>
    <phoneticPr fontId="2" type="noConversion"/>
  </si>
  <si>
    <t>因招生名額未滿，請主管機關鼓勵教師參加進修，提報備取名單</t>
    <phoneticPr fontId="2" type="noConversion"/>
  </si>
  <si>
    <t>臺中市</t>
    <phoneticPr fontId="2" type="noConversion"/>
  </si>
  <si>
    <t>彰化縣</t>
    <phoneticPr fontId="2" type="noConversion"/>
  </si>
  <si>
    <t>南投縣</t>
    <phoneticPr fontId="2" type="noConversion"/>
  </si>
  <si>
    <t>國教署(臺南市)</t>
    <phoneticPr fontId="2" type="noConversion"/>
  </si>
  <si>
    <t>花蓮縣</t>
    <phoneticPr fontId="2" type="noConversion"/>
  </si>
  <si>
    <t>該區負責開班之師培大學(班數)</t>
  </si>
  <si>
    <t>主管機關提報需求人數</t>
    <phoneticPr fontId="2" type="noConversion"/>
  </si>
  <si>
    <t>主管機關薦送最低（至少）備取名額</t>
    <phoneticPr fontId="2" type="noConversion"/>
  </si>
  <si>
    <t>開班時間</t>
    <phoneticPr fontId="2" type="noConversion"/>
  </si>
  <si>
    <t>國立彰化師範大學（1）</t>
    <phoneticPr fontId="2" type="noConversion"/>
  </si>
  <si>
    <t>嘉義市</t>
    <phoneticPr fontId="2" type="noConversion"/>
  </si>
  <si>
    <t>正取名額分配</t>
    <phoneticPr fontId="2" type="noConversion"/>
  </si>
  <si>
    <t>開班時間</t>
  </si>
  <si>
    <t>總招生人數</t>
    <phoneticPr fontId="2" type="noConversion"/>
  </si>
  <si>
    <t>招生
人數</t>
    <phoneticPr fontId="2" type="noConversion"/>
  </si>
  <si>
    <t>主管機關薦送正取名額</t>
    <phoneticPr fontId="2" type="noConversion"/>
  </si>
  <si>
    <t>新竹縣</t>
    <phoneticPr fontId="2" type="noConversion"/>
  </si>
  <si>
    <t>國教署(新竹市)</t>
    <phoneticPr fontId="2" type="noConversion"/>
  </si>
  <si>
    <t>雲林縣</t>
    <phoneticPr fontId="2" type="noConversion"/>
  </si>
  <si>
    <t>國立嘉義大學（1）</t>
    <phoneticPr fontId="2" type="noConversion"/>
  </si>
  <si>
    <t>臺北市</t>
    <phoneticPr fontId="2" type="noConversion"/>
  </si>
  <si>
    <t>基隆市</t>
    <phoneticPr fontId="2" type="noConversion"/>
  </si>
  <si>
    <t>宜蘭縣</t>
    <phoneticPr fontId="2" type="noConversion"/>
  </si>
  <si>
    <t>合計</t>
    <phoneticPr fontId="2" type="noConversion"/>
  </si>
  <si>
    <t>台北市</t>
  </si>
  <si>
    <t>新北市</t>
  </si>
  <si>
    <t>桃園市</t>
  </si>
  <si>
    <t>新竹市</t>
  </si>
  <si>
    <t>苗栗縣</t>
  </si>
  <si>
    <t>台中市</t>
  </si>
  <si>
    <t>彰化縣</t>
  </si>
  <si>
    <t>嘉義縣</t>
  </si>
  <si>
    <t>台南市</t>
  </si>
  <si>
    <t>高雄市</t>
  </si>
  <si>
    <t>屏東縣</t>
  </si>
  <si>
    <t>台東縣</t>
  </si>
  <si>
    <t>金門縣</t>
    <phoneticPr fontId="2" type="noConversion"/>
  </si>
  <si>
    <t>連江縣</t>
    <phoneticPr fontId="2" type="noConversion"/>
  </si>
  <si>
    <t>新竹縣</t>
    <phoneticPr fontId="2" type="noConversion"/>
  </si>
  <si>
    <t>嘉義市</t>
    <phoneticPr fontId="2" type="noConversion"/>
  </si>
  <si>
    <t>國教署(高雄市)</t>
    <phoneticPr fontId="2" type="noConversion"/>
  </si>
  <si>
    <t>花蓮縣</t>
    <phoneticPr fontId="2" type="noConversion"/>
  </si>
  <si>
    <t>南投縣</t>
    <phoneticPr fontId="2" type="noConversion"/>
  </si>
  <si>
    <t>嘉義縣</t>
    <phoneticPr fontId="2" type="noConversion"/>
  </si>
  <si>
    <t>國教署(台南市)</t>
    <phoneticPr fontId="2" type="noConversion"/>
  </si>
  <si>
    <t>國立中山大學（1）</t>
    <phoneticPr fontId="2" type="noConversion"/>
  </si>
  <si>
    <t>該區負責開班之師培大學(班數)</t>
    <phoneticPr fontId="2" type="noConversion"/>
  </si>
  <si>
    <t>招生
人數</t>
    <phoneticPr fontId="2" type="noConversion"/>
  </si>
  <si>
    <t>主管機關提報需求
人數</t>
    <phoneticPr fontId="2" type="noConversion"/>
  </si>
  <si>
    <t>主管機關薦送正取名額</t>
    <phoneticPr fontId="2" type="noConversion"/>
  </si>
  <si>
    <t>正取名額分配</t>
    <phoneticPr fontId="2" type="noConversion"/>
  </si>
  <si>
    <t>備取名額分配</t>
    <phoneticPr fontId="2" type="noConversion"/>
  </si>
  <si>
    <t>1.國立臺南大學（1）
2.台南應用科技大學（1）</t>
    <phoneticPr fontId="2" type="noConversion"/>
  </si>
  <si>
    <t>文化大學（1）</t>
    <phoneticPr fontId="2" type="noConversion"/>
  </si>
  <si>
    <t>苗栗縣</t>
    <phoneticPr fontId="2" type="noConversion"/>
  </si>
  <si>
    <t>假日及暑期</t>
  </si>
  <si>
    <t>臺師大</t>
    <phoneticPr fontId="2" type="noConversion"/>
  </si>
  <si>
    <t>國立臺灣師範大學（1）</t>
    <phoneticPr fontId="2" type="noConversion"/>
  </si>
  <si>
    <t>嘉義市</t>
  </si>
  <si>
    <t>臺北市</t>
    <phoneticPr fontId="2" type="noConversion"/>
  </si>
  <si>
    <t>基隆市</t>
    <phoneticPr fontId="2" type="noConversion"/>
  </si>
  <si>
    <t>連江縣</t>
    <phoneticPr fontId="2" type="noConversion"/>
  </si>
  <si>
    <t>宜蘭縣</t>
    <phoneticPr fontId="2" type="noConversion"/>
  </si>
  <si>
    <t>新竹市</t>
    <phoneticPr fontId="2" type="noConversion"/>
  </si>
  <si>
    <t>新竹縣</t>
    <phoneticPr fontId="2" type="noConversion"/>
  </si>
  <si>
    <t>南投縣</t>
    <phoneticPr fontId="2" type="noConversion"/>
  </si>
  <si>
    <t>雲林縣</t>
    <phoneticPr fontId="2" type="noConversion"/>
  </si>
  <si>
    <t>嘉義縣</t>
    <phoneticPr fontId="2" type="noConversion"/>
  </si>
  <si>
    <t>國教署（臺南市）</t>
    <phoneticPr fontId="2" type="noConversion"/>
  </si>
  <si>
    <t>學期間週六、日及暑期平日(五階段)</t>
    <phoneticPr fontId="2" type="noConversion"/>
  </si>
  <si>
    <t>合計</t>
    <phoneticPr fontId="2" type="noConversion"/>
  </si>
  <si>
    <t>107.7~109.8</t>
    <phoneticPr fontId="2" type="noConversion"/>
  </si>
  <si>
    <t>花蓮縣</t>
    <phoneticPr fontId="2" type="noConversion"/>
  </si>
  <si>
    <t>苗栗縣</t>
    <phoneticPr fontId="2" type="noConversion"/>
  </si>
  <si>
    <t>彰化縣</t>
    <phoneticPr fontId="2" type="noConversion"/>
  </si>
  <si>
    <t>南投縣</t>
    <phoneticPr fontId="2" type="noConversion"/>
  </si>
  <si>
    <t>國教署（花蓮縣）</t>
    <phoneticPr fontId="2" type="noConversion"/>
  </si>
  <si>
    <t>臺中市</t>
    <phoneticPr fontId="2" type="noConversion"/>
  </si>
  <si>
    <t>國教署（臺中市）</t>
    <phoneticPr fontId="2" type="noConversion"/>
  </si>
  <si>
    <t>屏東縣</t>
    <phoneticPr fontId="2" type="noConversion"/>
  </si>
  <si>
    <t>學期、暑假</t>
    <phoneticPr fontId="2" type="noConversion"/>
  </si>
  <si>
    <t>學期及寒暑假之週六、日</t>
    <phoneticPr fontId="2" type="noConversion"/>
  </si>
  <si>
    <t>107.07-108.08</t>
  </si>
  <si>
    <t>翁泰源先生
05-2732402 weng1121@mail.ncyu.edu.tw</t>
    <phoneticPr fontId="2" type="noConversion"/>
  </si>
  <si>
    <t>合計</t>
    <phoneticPr fontId="2" type="noConversion"/>
  </si>
  <si>
    <t>-</t>
    <phoneticPr fontId="2" type="noConversion"/>
  </si>
  <si>
    <t>國立彰化師範大學（1）</t>
    <phoneticPr fontId="2" type="noConversion"/>
  </si>
  <si>
    <t>暑假</t>
    <phoneticPr fontId="2" type="noConversion"/>
  </si>
  <si>
    <t>高師大</t>
    <phoneticPr fontId="2" type="noConversion"/>
  </si>
  <si>
    <t>高雄市</t>
    <phoneticPr fontId="2" type="noConversion"/>
  </si>
  <si>
    <t>台師大
(33學分)</t>
    <phoneticPr fontId="2" type="noConversion"/>
  </si>
  <si>
    <t>彰師大進德校區
(26學分)</t>
    <phoneticPr fontId="2" type="noConversion"/>
  </si>
  <si>
    <t>高雄市
(26學分)</t>
    <phoneticPr fontId="2" type="noConversion"/>
  </si>
  <si>
    <t>學校聯絡人資訊</t>
    <phoneticPr fontId="2" type="noConversion"/>
  </si>
  <si>
    <t>學校聯絡人資訊</t>
    <phoneticPr fontId="2" type="noConversion"/>
  </si>
  <si>
    <t>107.7~110.7</t>
    <phoneticPr fontId="2" type="noConversion"/>
  </si>
  <si>
    <t>學期中夜間班</t>
    <phoneticPr fontId="2" type="noConversion"/>
  </si>
  <si>
    <t>因招生名額未滿，請主管機關鼓勵教師參加進修，提報名單</t>
    <phoneticPr fontId="2" type="noConversion"/>
  </si>
  <si>
    <t>開班地點(學分數)</t>
    <phoneticPr fontId="2" type="noConversion"/>
  </si>
  <si>
    <t>彰師大進德校區
(34學分)</t>
    <phoneticPr fontId="2" type="noConversion"/>
  </si>
  <si>
    <t>國立臺灣師範大學（1）</t>
    <phoneticPr fontId="2" type="noConversion"/>
  </si>
  <si>
    <t>臺師大
(34學分)</t>
    <phoneticPr fontId="2" type="noConversion"/>
  </si>
  <si>
    <t>陳純恩小姐
04-7232105#5463
chunen@cc.ncue.edu.tw</t>
    <phoneticPr fontId="2" type="noConversion"/>
  </si>
  <si>
    <t>107.7~110.7</t>
    <phoneticPr fontId="2" type="noConversion"/>
  </si>
  <si>
    <t>葉美呂小姐
02-77345812
e71006@ntnu.edu.tw</t>
    <phoneticPr fontId="2" type="noConversion"/>
  </si>
  <si>
    <t>葉美呂小姐
02-77345812
e71006@ntnu.edu.tw</t>
    <phoneticPr fontId="2" type="noConversion"/>
  </si>
  <si>
    <t>臺師大</t>
    <phoneticPr fontId="2" type="noConversion"/>
  </si>
  <si>
    <t>開班地點(學分數)</t>
  </si>
  <si>
    <t>臺師大(38學分)</t>
    <phoneticPr fontId="2" type="noConversion"/>
  </si>
  <si>
    <t>國立臺灣師範大學（1）</t>
    <phoneticPr fontId="2" type="noConversion"/>
  </si>
  <si>
    <t>臺中(38學分)</t>
    <phoneticPr fontId="2" type="noConversion"/>
  </si>
  <si>
    <t>開班地點(學分數)</t>
    <phoneticPr fontId="2" type="noConversion"/>
  </si>
  <si>
    <t>該區負責開班之師培大學(班數)</t>
    <phoneticPr fontId="2" type="noConversion"/>
  </si>
  <si>
    <t>招生
人數</t>
    <phoneticPr fontId="2" type="noConversion"/>
  </si>
  <si>
    <t>主管機關提報需求
人數</t>
    <phoneticPr fontId="2" type="noConversion"/>
  </si>
  <si>
    <t>主管機關薦送正取名額</t>
    <phoneticPr fontId="2" type="noConversion"/>
  </si>
  <si>
    <t>主管機關薦送最低
(至少)備取名額</t>
    <phoneticPr fontId="2" type="noConversion"/>
  </si>
  <si>
    <t>開班時間</t>
    <phoneticPr fontId="2" type="noConversion"/>
  </si>
  <si>
    <t>學校聯絡人資訊</t>
    <phoneticPr fontId="2" type="noConversion"/>
  </si>
  <si>
    <t>主管機關提報需求人數</t>
    <phoneticPr fontId="2" type="noConversion"/>
  </si>
  <si>
    <t>主管機關薦送
正取名額</t>
    <phoneticPr fontId="2" type="noConversion"/>
  </si>
  <si>
    <t>主管機關薦送最低（至少）備取名額</t>
    <phoneticPr fontId="2" type="noConversion"/>
  </si>
  <si>
    <t>台東縣</t>
    <phoneticPr fontId="2" type="noConversion"/>
  </si>
  <si>
    <t>葉美呂小姐
02-77345812
e71006@ntnu.edu.tw</t>
    <phoneticPr fontId="2" type="noConversion"/>
  </si>
  <si>
    <t>暑假</t>
    <phoneticPr fontId="2" type="noConversion"/>
  </si>
  <si>
    <t>107.7~111.8</t>
    <phoneticPr fontId="2" type="noConversion"/>
  </si>
  <si>
    <t>該區負責開班之師培大學(班數)</t>
    <phoneticPr fontId="2" type="noConversion"/>
  </si>
  <si>
    <t>招生
人數</t>
    <phoneticPr fontId="2" type="noConversion"/>
  </si>
  <si>
    <t>主管機關薦送正取名額</t>
    <phoneticPr fontId="2" type="noConversion"/>
  </si>
  <si>
    <t>開班時間</t>
    <phoneticPr fontId="2" type="noConversion"/>
  </si>
  <si>
    <t>學校聯絡人資訊</t>
    <phoneticPr fontId="2" type="noConversion"/>
  </si>
  <si>
    <t>中央大學
（45學分）</t>
    <phoneticPr fontId="2" type="noConversion"/>
  </si>
  <si>
    <t>暑假</t>
  </si>
  <si>
    <t>107.7~109.8</t>
    <phoneticPr fontId="2" type="noConversion"/>
  </si>
  <si>
    <t>1.國中健康與體育學習領域－健康教育主修專長薦送名額</t>
    <phoneticPr fontId="2" type="noConversion"/>
  </si>
  <si>
    <t>合計</t>
    <phoneticPr fontId="2" type="noConversion"/>
  </si>
  <si>
    <t>合計</t>
    <phoneticPr fontId="2" type="noConversion"/>
  </si>
  <si>
    <t>臺北藝大</t>
    <phoneticPr fontId="2" type="noConversion"/>
  </si>
  <si>
    <t>臺北藝大</t>
    <phoneticPr fontId="2" type="noConversion"/>
  </si>
  <si>
    <t>桃園市</t>
    <phoneticPr fontId="2" type="noConversion"/>
  </si>
  <si>
    <t>新竹縣</t>
    <phoneticPr fontId="2" type="noConversion"/>
  </si>
  <si>
    <t>宜蘭縣</t>
    <phoneticPr fontId="2" type="noConversion"/>
  </si>
  <si>
    <t>花蓮縣</t>
    <phoneticPr fontId="2" type="noConversion"/>
  </si>
  <si>
    <t>新竹市</t>
    <phoneticPr fontId="2" type="noConversion"/>
  </si>
  <si>
    <t>1.107.7~109.8
2.107.7~109.2
3.108.1~109.7</t>
    <phoneticPr fontId="2" type="noConversion"/>
  </si>
  <si>
    <t>1.暑假、寒假
2.暑假、寒假
3.寒假、暑假</t>
    <phoneticPr fontId="2" type="noConversion"/>
  </si>
  <si>
    <t>說明：中國文化大學所開班次，預定108年1月開班，考量開班時間及教師流動等因素，本次免薦送教師，於107年10月底前再請縣市(署)薦送。</t>
    <phoneticPr fontId="2" type="noConversion"/>
  </si>
  <si>
    <t>1.30
2.35
2.30</t>
    <phoneticPr fontId="2" type="noConversion"/>
  </si>
  <si>
    <t>開班
地點</t>
    <phoneticPr fontId="2" type="noConversion"/>
  </si>
  <si>
    <t>正取名額分配</t>
    <phoneticPr fontId="2" type="noConversion"/>
  </si>
  <si>
    <t>總招生人數</t>
    <phoneticPr fontId="2" type="noConversion"/>
  </si>
  <si>
    <t>總計</t>
    <phoneticPr fontId="2" type="noConversion"/>
  </si>
  <si>
    <t>1.30
2.50</t>
    <phoneticPr fontId="2" type="noConversion"/>
  </si>
  <si>
    <t>台南大學</t>
    <phoneticPr fontId="2" type="noConversion"/>
  </si>
  <si>
    <t>學校聯絡人資訊</t>
    <phoneticPr fontId="2" type="noConversion"/>
  </si>
  <si>
    <t>1.寒假、暑假
2.暑假</t>
    <phoneticPr fontId="2" type="noConversion"/>
  </si>
  <si>
    <t>1.107.7~109.8
2.107.7-109.2</t>
    <phoneticPr fontId="2" type="noConversion"/>
  </si>
  <si>
    <t>台南應用科大</t>
    <phoneticPr fontId="2" type="noConversion"/>
  </si>
  <si>
    <t>國立中山大學
（38學分）</t>
    <phoneticPr fontId="2" type="noConversion"/>
  </si>
  <si>
    <t>暑假、寒假</t>
    <phoneticPr fontId="2" type="noConversion"/>
  </si>
  <si>
    <t>邱平小姐
02-2700-5858#8258
pchiu@sce.pccu.edu.tw</t>
    <phoneticPr fontId="2" type="noConversion"/>
  </si>
  <si>
    <t>寒假、暑假</t>
    <phoneticPr fontId="2" type="noConversion"/>
  </si>
  <si>
    <t>107.7～109.2</t>
    <phoneticPr fontId="2" type="noConversion"/>
  </si>
  <si>
    <t>苗栗縣</t>
    <phoneticPr fontId="2" type="noConversion"/>
  </si>
  <si>
    <t>雲林縣</t>
    <phoneticPr fontId="2" type="noConversion"/>
  </si>
  <si>
    <t>2.國中藝術與人文學習領域－表演藝術主修專長薦送名額</t>
    <phoneticPr fontId="2" type="noConversion"/>
  </si>
  <si>
    <t>3.國中藝術與人文學習領域－視覺藝術主修專長薦送名額</t>
    <phoneticPr fontId="2" type="noConversion"/>
  </si>
  <si>
    <t>1.國立臺灣師範大學（1）
2.文化大學（1）</t>
    <phoneticPr fontId="2" type="noConversion"/>
  </si>
  <si>
    <t>學校聯絡人資訊</t>
    <phoneticPr fontId="2" type="noConversion"/>
  </si>
  <si>
    <t>學校聯絡人資訊</t>
    <phoneticPr fontId="2" type="noConversion"/>
  </si>
  <si>
    <t>1.50
2.40</t>
    <phoneticPr fontId="2" type="noConversion"/>
  </si>
  <si>
    <t>1.學期間的週間晚上
2.寒假、暑假</t>
    <phoneticPr fontId="2" type="noConversion"/>
  </si>
  <si>
    <t>花蓮縣</t>
    <phoneticPr fontId="2" type="noConversion"/>
  </si>
  <si>
    <t>4.國中綜合活動學習領域－家政主修專長薦送名額</t>
    <phoneticPr fontId="2" type="noConversion"/>
  </si>
  <si>
    <t xml:space="preserve">1.臺師大
2.文化建國南路推廣部
（34學分） </t>
    <phoneticPr fontId="2" type="noConversion"/>
  </si>
  <si>
    <t>1.臺師大
2.北藝大
3.文化大學建國南路推廣部
（38學分）</t>
    <phoneticPr fontId="2" type="noConversion"/>
  </si>
  <si>
    <t>苗栗縣</t>
    <phoneticPr fontId="2" type="noConversion"/>
  </si>
  <si>
    <t>台中市</t>
    <phoneticPr fontId="2" type="noConversion"/>
  </si>
  <si>
    <t>南投縣</t>
    <phoneticPr fontId="2" type="noConversion"/>
  </si>
  <si>
    <t>合計</t>
    <phoneticPr fontId="2" type="noConversion"/>
  </si>
  <si>
    <t>邱平小姐
02-2700-5858#8258
pchiu@sce.pccu.edu.tw</t>
    <phoneticPr fontId="2" type="noConversion"/>
  </si>
  <si>
    <t>文化大學（1）</t>
    <phoneticPr fontId="2" type="noConversion"/>
  </si>
  <si>
    <t>雲林縣</t>
    <phoneticPr fontId="2" type="noConversion"/>
  </si>
  <si>
    <t>文化大學（1）</t>
    <phoneticPr fontId="2" type="noConversion"/>
  </si>
  <si>
    <t>寒假、暑假</t>
    <phoneticPr fontId="2" type="noConversion"/>
  </si>
  <si>
    <t>台南市</t>
    <phoneticPr fontId="2" type="noConversion"/>
  </si>
  <si>
    <t>嘉義市</t>
    <phoneticPr fontId="2" type="noConversion"/>
  </si>
  <si>
    <t>台南應用科技大學（2）</t>
    <phoneticPr fontId="2" type="noConversion"/>
  </si>
  <si>
    <t>蔡羽雁小姐
06-2452106#250
s00295@mail.tut.edu.tw</t>
    <phoneticPr fontId="2" type="noConversion"/>
  </si>
  <si>
    <t>國教署(台南市)</t>
    <phoneticPr fontId="2" type="noConversion"/>
  </si>
  <si>
    <t>國教署(高雄市)</t>
    <phoneticPr fontId="2" type="noConversion"/>
  </si>
  <si>
    <t>107.7.1~108.8.31</t>
    <phoneticPr fontId="2" type="noConversion"/>
  </si>
  <si>
    <t>台中
（34學分）</t>
    <phoneticPr fontId="2" type="noConversion"/>
  </si>
  <si>
    <t>彰化
（34學分）</t>
    <phoneticPr fontId="2" type="noConversion"/>
  </si>
  <si>
    <t>台南應用科大校本部
（34學分）</t>
    <phoneticPr fontId="2" type="noConversion"/>
  </si>
  <si>
    <t>高雄
（34學分）</t>
    <phoneticPr fontId="2" type="noConversion"/>
  </si>
  <si>
    <t>1.108.1~109.7
2.預定108年1月開班，考量開班時間及教師流動等因素，本次免薦送教師，於107年10月底前再請縣市(署)薦送。</t>
    <phoneticPr fontId="2" type="noConversion"/>
  </si>
  <si>
    <t>寒假、暑假</t>
    <phoneticPr fontId="2" type="noConversion"/>
  </si>
  <si>
    <t>文化(本次免薦送詳下說明)</t>
    <phoneticPr fontId="2" type="noConversion"/>
  </si>
  <si>
    <t>107.7~110.7</t>
    <phoneticPr fontId="2" type="noConversion"/>
  </si>
  <si>
    <t>暑假、寒假</t>
    <phoneticPr fontId="2" type="noConversion"/>
  </si>
  <si>
    <t>1.108.2~112.2
2.預定108年2月開班，考量開班時間及教師流動等因素，本次免薦送教師，於107年10月底前再請縣市(署)薦送。</t>
    <phoneticPr fontId="2" type="noConversion"/>
  </si>
  <si>
    <t>說明：協助免費提供場地之縣市政府，優先獲配招生人數之一半名額，餘名額依需求及招生人數比例分配。</t>
    <phoneticPr fontId="2" type="noConversion"/>
  </si>
  <si>
    <t>107.7~108.12</t>
    <phoneticPr fontId="2" type="noConversion"/>
  </si>
  <si>
    <t>5.國中綜合活動學習領域－童軍主修專長薦送名額</t>
    <phoneticPr fontId="2" type="noConversion"/>
  </si>
  <si>
    <t>7.國中自然與生活科技學習領域－地球科學主修專長薦送名額</t>
    <phoneticPr fontId="2" type="noConversion"/>
  </si>
  <si>
    <t>107.09.01~109.1.31</t>
    <phoneticPr fontId="2" type="noConversion"/>
  </si>
  <si>
    <t>國立中央大學
（1）</t>
    <phoneticPr fontId="2" type="noConversion"/>
  </si>
  <si>
    <t>開班地點(學分數)</t>
    <phoneticPr fontId="2" type="noConversion"/>
  </si>
  <si>
    <t>1.台師大(37學分)
2.政大(34學分)
3.淡大臺北校區
(34學分)
4.文大建國南路推廣部(34學分)</t>
    <phoneticPr fontId="2" type="noConversion"/>
  </si>
  <si>
    <t>合計</t>
    <phoneticPr fontId="2" type="noConversion"/>
  </si>
  <si>
    <t>淡江</t>
    <phoneticPr fontId="2" type="noConversion"/>
  </si>
  <si>
    <t>政大</t>
    <phoneticPr fontId="2" type="noConversion"/>
  </si>
  <si>
    <t>1.50
2.40
3.80
4.40</t>
    <phoneticPr fontId="2" type="noConversion"/>
  </si>
  <si>
    <t>1.107.9~110.7
2.107.7~109.8
3.甲班107.7~108.3
乙班107.7~108.8
4.108.1~109.7</t>
    <phoneticPr fontId="2" type="noConversion"/>
  </si>
  <si>
    <t>1.學期中夜間班
2.暑假
3.甲班每週六日、乙班寒暑假
4.寒暑假</t>
    <phoneticPr fontId="2" type="noConversion"/>
  </si>
  <si>
    <t>靜宜大學（1）</t>
    <phoneticPr fontId="2" type="noConversion"/>
  </si>
  <si>
    <t>新竹縣</t>
    <phoneticPr fontId="2" type="noConversion"/>
  </si>
  <si>
    <t>苗栗(34學分)</t>
    <phoneticPr fontId="2" type="noConversion"/>
  </si>
  <si>
    <t>主管機關薦送最低(至少)備取名額</t>
    <phoneticPr fontId="2" type="noConversion"/>
  </si>
  <si>
    <t xml:space="preserve">學期間及寒暑假週六日   </t>
    <phoneticPr fontId="2" type="noConversion"/>
  </si>
  <si>
    <t>107.8.4~108.12.29</t>
    <phoneticPr fontId="2" type="noConversion"/>
  </si>
  <si>
    <t>江雪蓮小姐
04-26328001#19102/               hlchiang@pu.edu.tw</t>
    <phoneticPr fontId="2" type="noConversion"/>
  </si>
  <si>
    <t>江雪蓮小姐
04-26328001#19102               hlchiang@pu.edu.tw</t>
    <phoneticPr fontId="2" type="noConversion"/>
  </si>
  <si>
    <t>台中市</t>
    <phoneticPr fontId="2" type="noConversion"/>
  </si>
  <si>
    <t>靜宜大學(34學分)</t>
    <phoneticPr fontId="2" type="noConversion"/>
  </si>
  <si>
    <t>文化(本次免薦送詳下說明)</t>
    <phoneticPr fontId="2" type="noConversion"/>
  </si>
  <si>
    <t>國教署(臺南市)</t>
    <phoneticPr fontId="2" type="noConversion"/>
  </si>
  <si>
    <t>1.50
2.50</t>
  </si>
  <si>
    <t>彰化(34學分)</t>
    <phoneticPr fontId="2" type="noConversion"/>
  </si>
  <si>
    <t>寒暑假</t>
    <phoneticPr fontId="2" type="noConversion"/>
  </si>
  <si>
    <t>邱美雀小姐
06-2133111#245
meich@mail.nutn.edu.tw</t>
    <phoneticPr fontId="2" type="noConversion"/>
  </si>
  <si>
    <t>1.高師大林世育先生
07-7172930#3663
b0218@mail.nknu.edu.tw
2.嘉大翁泰源先生
05-2732402 weng1121@mail.ncyu.edu.tw</t>
    <phoneticPr fontId="2" type="noConversion"/>
  </si>
  <si>
    <t>1.學期週六、寒暑假
2.學期及寒暑假之週六、日</t>
    <phoneticPr fontId="2" type="noConversion"/>
  </si>
  <si>
    <t>嘉義大學</t>
    <phoneticPr fontId="2" type="noConversion"/>
  </si>
  <si>
    <t>6.國中綜合活動學習領域－輔導活動主修專長薦送名額</t>
    <phoneticPr fontId="2" type="noConversion"/>
  </si>
  <si>
    <t>1.107.7-109.6
2.107.7~109.8</t>
    <phoneticPr fontId="2" type="noConversion"/>
  </si>
  <si>
    <t>107.9-109.6</t>
    <phoneticPr fontId="2" type="noConversion"/>
  </si>
  <si>
    <t>1.107.9~111.6
2.108.1~109.7</t>
    <phoneticPr fontId="2" type="noConversion"/>
  </si>
  <si>
    <t>主管機關薦送最低（至少）備取名額</t>
    <phoneticPr fontId="2" type="noConversion"/>
  </si>
  <si>
    <t>1.台師大葉美呂小姐
02-77345812
e71006@ntnu.edu.tw
2.文化周佳穎小姐
02-2700-5858#8163
cychou@sce.pccu.edu.tw</t>
    <phoneticPr fontId="2" type="noConversion"/>
  </si>
  <si>
    <t>葉美呂小姐
02-77345812
e71006@ntnu.edu.tw</t>
    <phoneticPr fontId="2" type="noConversion"/>
  </si>
  <si>
    <t>主管機關薦送最低(至少)備取名額</t>
    <phoneticPr fontId="2" type="noConversion"/>
  </si>
  <si>
    <t>邱平小姐
02-2700-5858#8258
pchiu@sce.pccu.edu.tw</t>
    <phoneticPr fontId="2" type="noConversion"/>
  </si>
  <si>
    <t>鍾宜春小姐
07-5252000#3401
ta@mail.nsysu.edu.tw</t>
    <phoneticPr fontId="2" type="noConversion"/>
  </si>
  <si>
    <t>1.國立臺灣師範大學（1）
2.國立臺北藝術大學（1）
3.中國文化大學
（1）</t>
    <phoneticPr fontId="2" type="noConversion"/>
  </si>
  <si>
    <t>嘉義大學
民雄校區及
林森校區
(38學分)</t>
    <phoneticPr fontId="2" type="noConversion"/>
  </si>
  <si>
    <t>主管機關薦送最低（至少）備取名額</t>
    <phoneticPr fontId="2" type="noConversion"/>
  </si>
  <si>
    <t>說明：中國文化大學所開班次，預定108年1月開班，考量開班時間及教師流動等因素，本次免薦送教師，於107年10月底前再請縣市(署)薦送。另考量上課時段及教師進修之可能性，爰各校名額酌予調整。</t>
    <phoneticPr fontId="2" type="noConversion"/>
  </si>
  <si>
    <t>國教署(高雄市)</t>
    <phoneticPr fontId="2" type="noConversion"/>
  </si>
  <si>
    <t>1.臺南大學榮譽校區
2.台南應用科大校本部
（38學分）</t>
    <phoneticPr fontId="2" type="noConversion"/>
  </si>
  <si>
    <t>彰化
（38學分）</t>
    <phoneticPr fontId="2" type="noConversion"/>
  </si>
  <si>
    <t>寒假、暑假(第一階段自107學年度寒假開課)</t>
    <phoneticPr fontId="2" type="noConversion"/>
  </si>
  <si>
    <t>國立嘉義大學
（1）</t>
    <phoneticPr fontId="2" type="noConversion"/>
  </si>
  <si>
    <t>莊富琪小姐
05-2732401
vvan@mail.ncyu.edu.tw</t>
    <phoneticPr fontId="2" type="noConversion"/>
  </si>
  <si>
    <t>邱創傑先生
03-4227151#33857
Jenner@cc.ncu.edu.tw</t>
    <phoneticPr fontId="2" type="noConversion"/>
  </si>
  <si>
    <t>8.高級中等學校生涯規劃科薦送名額</t>
    <phoneticPr fontId="2" type="noConversion"/>
  </si>
  <si>
    <t>陳純恩小姐
04-7232105#5463
chunen@cc.ncue.edu.tw</t>
    <phoneticPr fontId="2" type="noConversion"/>
  </si>
  <si>
    <t>主管機關提報需求人數</t>
    <phoneticPr fontId="2" type="noConversion"/>
  </si>
  <si>
    <t>主管機關提報需求
人數</t>
    <phoneticPr fontId="2" type="noConversion"/>
  </si>
  <si>
    <t>1.國立高雄師範大學（1）
2.國立嘉義大學
（1）</t>
    <phoneticPr fontId="2" type="noConversion"/>
  </si>
  <si>
    <t>1.國立臺灣師範大學（1）
2.國立政治大學
（1）
3.淡江大學
（2）
4.中國文化大學
（1）</t>
    <phoneticPr fontId="2" type="noConversion"/>
  </si>
  <si>
    <t>國立臺南大學
（1）</t>
    <phoneticPr fontId="2" type="noConversion"/>
  </si>
  <si>
    <t>臺師大公館校區
（45學分）</t>
    <phoneticPr fontId="2" type="noConversion"/>
  </si>
  <si>
    <t>1.台師大葉美呂小姐
02-77345812
e71006@ntnu.edu.tw
2.政大陳淑如小姐
02-29393091#62333
tisec@nccu.edu.tw
3.淡江潘佳昀小姐
02-23216320#8866
192484@mail.tku.edu.tw
4.文化周佳穎小姐
02-2700-5858#8163
cychou@sce.pccu.edu.tw</t>
    <phoneticPr fontId="2" type="noConversion"/>
  </si>
  <si>
    <t>附件1-1</t>
    <phoneticPr fontId="2" type="noConversion"/>
  </si>
  <si>
    <t>1.台南大學邱美雀小姐
06-2133111#245
meich@mail.nutn.edu.tw
2.台南應用科大張雯琪小姐
06-2532106#250
a02430153@gm.tut.edu.tw</t>
    <phoneticPr fontId="2" type="noConversion"/>
  </si>
  <si>
    <t>說明：協助免費提供場地之縣市政府，優先獲配招生人數之一半名額，餘名額依需求及招生人數比例分配。</t>
    <phoneticPr fontId="2" type="noConversion"/>
  </si>
  <si>
    <t>國立臺灣師範大學（1）</t>
    <phoneticPr fontId="2" type="noConversion"/>
  </si>
  <si>
    <t>臺南大學(34學分)</t>
    <phoneticPr fontId="2" type="noConversion"/>
  </si>
  <si>
    <t>1.高師大和平校區
2.高雄市
(34學分)</t>
    <phoneticPr fontId="2" type="noConversion"/>
  </si>
  <si>
    <t>開班地點(學分數)</t>
    <phoneticPr fontId="2" type="noConversion"/>
  </si>
  <si>
    <t>1.台師大葉美呂小姐
02-77345812
e71006@ntnu.edu.tw
2.北藝大葉秉達先生
02-28961000#3645
mhyeh@academic.tnua.edu.tw
3.文化大學周佳穎小姐
02-2700-5858#8163
cychou@sce.pccu.edu.tw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</si>
</sst>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#,##0_ "/>
    <numFmt numFmtId="178" formatCode="0_ "/>
  </numFmts>
  <fonts count="22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b/>
      <sz val="16"/>
      <color indexed="8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6"/>
      <color indexed="8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sz val="14"/>
      <name val="新細明體"/>
      <family val="1"/>
      <charset val="136"/>
    </font>
    <font>
      <sz val="14"/>
      <color indexed="8"/>
      <name val="新細明體"/>
      <family val="1"/>
      <charset val="136"/>
    </font>
    <font>
      <b/>
      <sz val="14"/>
      <name val="新細明體"/>
      <family val="1"/>
      <charset val="136"/>
    </font>
    <font>
      <sz val="14"/>
      <color indexed="8"/>
      <name val="細明體"/>
      <family val="3"/>
      <charset val="136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78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8" fontId="9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 wrapText="1"/>
    </xf>
    <xf numFmtId="0" fontId="4" fillId="0" borderId="0" xfId="0" quotePrefix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78" fontId="4" fillId="4" borderId="1" xfId="0" applyNumberFormat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4" borderId="1" xfId="0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177" fontId="4" fillId="4" borderId="1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4" borderId="0" xfId="0" applyFont="1" applyFill="1">
      <alignment vertical="center"/>
    </xf>
    <xf numFmtId="176" fontId="13" fillId="4" borderId="1" xfId="0" applyNumberFormat="1" applyFont="1" applyFill="1" applyBorder="1" applyAlignment="1">
      <alignment horizontal="center" vertical="center"/>
    </xf>
    <xf numFmtId="0" fontId="13" fillId="4" borderId="0" xfId="0" applyFont="1" applyFill="1">
      <alignment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13" fillId="0" borderId="1" xfId="0" applyFont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6" fontId="14" fillId="4" borderId="1" xfId="0" applyNumberFormat="1" applyFont="1" applyFill="1" applyBorder="1" applyAlignment="1">
      <alignment horizontal="center" vertical="center"/>
    </xf>
    <xf numFmtId="0" fontId="15" fillId="4" borderId="0" xfId="0" applyFont="1" applyFill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176" fontId="15" fillId="4" borderId="1" xfId="0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17" fillId="0" borderId="15" xfId="0" applyFont="1" applyBorder="1" applyAlignment="1">
      <alignment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5" fillId="4" borderId="2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/>
    </xf>
    <xf numFmtId="0" fontId="14" fillId="0" borderId="12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vertical="center"/>
    </xf>
    <xf numFmtId="0" fontId="13" fillId="0" borderId="2" xfId="0" applyFont="1" applyBorder="1" applyAlignment="1">
      <alignment horizontal="center" vertical="top"/>
    </xf>
    <xf numFmtId="0" fontId="13" fillId="0" borderId="3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vertical="center"/>
    </xf>
    <xf numFmtId="0" fontId="13" fillId="0" borderId="2" xfId="0" applyFont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"/>
  <sheetViews>
    <sheetView topLeftCell="C1" zoomScale="70" zoomScaleNormal="70" workbookViewId="0">
      <selection activeCell="N19" sqref="N19"/>
    </sheetView>
  </sheetViews>
  <sheetFormatPr defaultColWidth="8.875" defaultRowHeight="16.5"/>
  <cols>
    <col min="1" max="1" width="15.5" style="4" customWidth="1"/>
    <col min="2" max="2" width="14.25" style="4" customWidth="1"/>
    <col min="3" max="3" width="9.625" style="4" customWidth="1"/>
    <col min="4" max="4" width="22.75" style="16" customWidth="1"/>
    <col min="5" max="5" width="10.625" style="4" customWidth="1"/>
    <col min="6" max="6" width="22" style="4" customWidth="1"/>
    <col min="7" max="7" width="24.375" style="4" customWidth="1"/>
    <col min="8" max="8" width="26.875" style="3" customWidth="1"/>
    <col min="9" max="9" width="20.5" style="4" customWidth="1"/>
    <col min="10" max="10" width="28.375" style="4" customWidth="1"/>
    <col min="11" max="16384" width="8.875" style="4"/>
  </cols>
  <sheetData>
    <row r="1" spans="1:11" ht="21">
      <c r="J1" s="123" t="s">
        <v>277</v>
      </c>
    </row>
    <row r="2" spans="1:11" ht="30" customHeight="1">
      <c r="A2" s="130" t="s">
        <v>146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1" s="34" customFormat="1" ht="61.15" customHeight="1">
      <c r="A3" s="29" t="s">
        <v>0</v>
      </c>
      <c r="B3" s="30" t="s">
        <v>123</v>
      </c>
      <c r="C3" s="29" t="s">
        <v>1</v>
      </c>
      <c r="D3" s="131" t="s">
        <v>2</v>
      </c>
      <c r="E3" s="132"/>
      <c r="F3" s="31" t="s">
        <v>3</v>
      </c>
      <c r="G3" s="32" t="s">
        <v>4</v>
      </c>
      <c r="H3" s="29" t="s">
        <v>5</v>
      </c>
      <c r="I3" s="33" t="s">
        <v>6</v>
      </c>
      <c r="J3" s="29" t="s">
        <v>105</v>
      </c>
    </row>
    <row r="4" spans="1:11" s="39" customFormat="1" ht="19.899999999999999" customHeight="1">
      <c r="A4" s="126" t="s">
        <v>69</v>
      </c>
      <c r="B4" s="126" t="s">
        <v>120</v>
      </c>
      <c r="C4" s="124">
        <v>36</v>
      </c>
      <c r="D4" s="35" t="s">
        <v>36</v>
      </c>
      <c r="E4" s="35">
        <v>46</v>
      </c>
      <c r="F4" s="36">
        <v>6</v>
      </c>
      <c r="G4" s="37">
        <f t="shared" ref="G4:G15" si="0">E4-F4</f>
        <v>40</v>
      </c>
      <c r="H4" s="124" t="s">
        <v>211</v>
      </c>
      <c r="I4" s="124" t="s">
        <v>212</v>
      </c>
      <c r="J4" s="133" t="s">
        <v>135</v>
      </c>
      <c r="K4" s="38"/>
    </row>
    <row r="5" spans="1:11" s="39" customFormat="1" ht="19.899999999999999" customHeight="1">
      <c r="A5" s="126"/>
      <c r="B5" s="126"/>
      <c r="C5" s="124"/>
      <c r="D5" s="35" t="s">
        <v>37</v>
      </c>
      <c r="E5" s="35">
        <v>102</v>
      </c>
      <c r="F5" s="36">
        <v>13</v>
      </c>
      <c r="G5" s="37">
        <f t="shared" si="0"/>
        <v>89</v>
      </c>
      <c r="H5" s="124"/>
      <c r="I5" s="124"/>
      <c r="J5" s="133"/>
      <c r="K5" s="38"/>
    </row>
    <row r="6" spans="1:11" s="40" customFormat="1" ht="19.899999999999999" customHeight="1">
      <c r="A6" s="126"/>
      <c r="B6" s="126"/>
      <c r="C6" s="124"/>
      <c r="D6" s="35" t="s">
        <v>38</v>
      </c>
      <c r="E6" s="35">
        <v>43</v>
      </c>
      <c r="F6" s="36">
        <v>6</v>
      </c>
      <c r="G6" s="37">
        <f t="shared" si="0"/>
        <v>37</v>
      </c>
      <c r="H6" s="124"/>
      <c r="I6" s="124"/>
      <c r="J6" s="133"/>
      <c r="K6" s="38"/>
    </row>
    <row r="7" spans="1:11" s="40" customFormat="1" ht="19.899999999999999" customHeight="1">
      <c r="A7" s="126"/>
      <c r="B7" s="126"/>
      <c r="C7" s="124"/>
      <c r="D7" s="35" t="s">
        <v>9</v>
      </c>
      <c r="E7" s="35">
        <v>6</v>
      </c>
      <c r="F7" s="36">
        <v>1</v>
      </c>
      <c r="G7" s="37">
        <f t="shared" si="0"/>
        <v>5</v>
      </c>
      <c r="H7" s="124"/>
      <c r="I7" s="124"/>
      <c r="J7" s="133"/>
      <c r="K7" s="38"/>
    </row>
    <row r="8" spans="1:11" s="40" customFormat="1" ht="19.899999999999999" customHeight="1">
      <c r="A8" s="126"/>
      <c r="B8" s="126"/>
      <c r="C8" s="124"/>
      <c r="D8" s="35" t="s">
        <v>10</v>
      </c>
      <c r="E8" s="35">
        <v>8</v>
      </c>
      <c r="F8" s="36">
        <v>1</v>
      </c>
      <c r="G8" s="37">
        <f t="shared" si="0"/>
        <v>7</v>
      </c>
      <c r="H8" s="124"/>
      <c r="I8" s="124"/>
      <c r="J8" s="133"/>
      <c r="K8" s="38"/>
    </row>
    <row r="9" spans="1:11" s="40" customFormat="1" ht="19.899999999999999" customHeight="1">
      <c r="A9" s="126"/>
      <c r="B9" s="126"/>
      <c r="C9" s="124"/>
      <c r="D9" s="35" t="s">
        <v>48</v>
      </c>
      <c r="E9" s="35">
        <v>3</v>
      </c>
      <c r="F9" s="36">
        <v>1</v>
      </c>
      <c r="G9" s="37">
        <f t="shared" si="0"/>
        <v>2</v>
      </c>
      <c r="H9" s="124"/>
      <c r="I9" s="124"/>
      <c r="J9" s="133"/>
      <c r="K9" s="38"/>
    </row>
    <row r="10" spans="1:11" s="40" customFormat="1" ht="19.899999999999999" customHeight="1">
      <c r="A10" s="126"/>
      <c r="B10" s="126"/>
      <c r="C10" s="124"/>
      <c r="D10" s="35" t="s">
        <v>49</v>
      </c>
      <c r="E10" s="35">
        <v>1</v>
      </c>
      <c r="F10" s="36">
        <v>1</v>
      </c>
      <c r="G10" s="37">
        <f t="shared" si="0"/>
        <v>0</v>
      </c>
      <c r="H10" s="124"/>
      <c r="I10" s="124"/>
      <c r="J10" s="133"/>
      <c r="K10" s="38"/>
    </row>
    <row r="11" spans="1:11" s="40" customFormat="1" ht="19.899999999999999" customHeight="1">
      <c r="A11" s="126"/>
      <c r="B11" s="126"/>
      <c r="C11" s="124"/>
      <c r="D11" s="35" t="s">
        <v>39</v>
      </c>
      <c r="E11" s="35">
        <v>16</v>
      </c>
      <c r="F11" s="36">
        <v>2</v>
      </c>
      <c r="G11" s="37">
        <f t="shared" si="0"/>
        <v>14</v>
      </c>
      <c r="H11" s="124"/>
      <c r="I11" s="124"/>
      <c r="J11" s="133"/>
      <c r="K11" s="38"/>
    </row>
    <row r="12" spans="1:11" s="40" customFormat="1" ht="19.899999999999999" customHeight="1">
      <c r="A12" s="126"/>
      <c r="B12" s="126"/>
      <c r="C12" s="124"/>
      <c r="D12" s="35" t="s">
        <v>50</v>
      </c>
      <c r="E12" s="35">
        <v>15</v>
      </c>
      <c r="F12" s="36">
        <v>2</v>
      </c>
      <c r="G12" s="37">
        <f t="shared" si="0"/>
        <v>13</v>
      </c>
      <c r="H12" s="124"/>
      <c r="I12" s="124"/>
      <c r="J12" s="133"/>
      <c r="K12" s="38"/>
    </row>
    <row r="13" spans="1:11" s="40" customFormat="1" ht="19.899999999999999" customHeight="1">
      <c r="A13" s="126"/>
      <c r="B13" s="126"/>
      <c r="C13" s="124"/>
      <c r="D13" s="41" t="s">
        <v>29</v>
      </c>
      <c r="E13" s="35">
        <v>1</v>
      </c>
      <c r="F13" s="36">
        <v>0</v>
      </c>
      <c r="G13" s="37">
        <f t="shared" si="0"/>
        <v>1</v>
      </c>
      <c r="H13" s="124"/>
      <c r="I13" s="124"/>
      <c r="J13" s="133"/>
      <c r="K13" s="38"/>
    </row>
    <row r="14" spans="1:11" s="40" customFormat="1" ht="19.899999999999999" customHeight="1">
      <c r="A14" s="126"/>
      <c r="B14" s="126"/>
      <c r="C14" s="124"/>
      <c r="D14" s="35" t="s">
        <v>53</v>
      </c>
      <c r="E14" s="35">
        <v>6</v>
      </c>
      <c r="F14" s="36">
        <v>1</v>
      </c>
      <c r="G14" s="37">
        <f t="shared" si="0"/>
        <v>5</v>
      </c>
      <c r="H14" s="124"/>
      <c r="I14" s="124"/>
      <c r="J14" s="133"/>
      <c r="K14" s="38"/>
    </row>
    <row r="15" spans="1:11" s="40" customFormat="1" ht="19.899999999999999" customHeight="1">
      <c r="A15" s="126"/>
      <c r="B15" s="126"/>
      <c r="C15" s="124"/>
      <c r="D15" s="35" t="s">
        <v>47</v>
      </c>
      <c r="E15" s="35">
        <v>12</v>
      </c>
      <c r="F15" s="36">
        <v>2</v>
      </c>
      <c r="G15" s="37">
        <f t="shared" si="0"/>
        <v>10</v>
      </c>
      <c r="H15" s="124"/>
      <c r="I15" s="124"/>
      <c r="J15" s="133"/>
      <c r="K15" s="38"/>
    </row>
    <row r="16" spans="1:11" s="44" customFormat="1" ht="19.899999999999999" customHeight="1">
      <c r="A16" s="136"/>
      <c r="B16" s="136"/>
      <c r="C16" s="125"/>
      <c r="D16" s="42" t="s">
        <v>96</v>
      </c>
      <c r="E16" s="42">
        <f>SUM(E4:E15)</f>
        <v>259</v>
      </c>
      <c r="F16" s="43">
        <f>SUM(F4:F15)</f>
        <v>36</v>
      </c>
      <c r="G16" s="43">
        <f>SUM(G4:G15)</f>
        <v>223</v>
      </c>
      <c r="H16" s="125"/>
      <c r="I16" s="125"/>
      <c r="J16" s="133"/>
    </row>
    <row r="17" spans="1:10" s="40" customFormat="1" ht="19.899999999999999" customHeight="1">
      <c r="A17" s="126" t="s">
        <v>121</v>
      </c>
      <c r="B17" s="126" t="s">
        <v>122</v>
      </c>
      <c r="C17" s="126">
        <v>50</v>
      </c>
      <c r="D17" s="35" t="s">
        <v>40</v>
      </c>
      <c r="E17" s="45">
        <v>21</v>
      </c>
      <c r="F17" s="46">
        <v>1</v>
      </c>
      <c r="G17" s="45">
        <f t="shared" ref="G17:G28" si="1">E17-F17</f>
        <v>20</v>
      </c>
      <c r="H17" s="126" t="s">
        <v>213</v>
      </c>
      <c r="I17" s="127" t="s">
        <v>264</v>
      </c>
      <c r="J17" s="133"/>
    </row>
    <row r="18" spans="1:10" s="40" customFormat="1" ht="19.899999999999999" customHeight="1">
      <c r="A18" s="126"/>
      <c r="B18" s="126"/>
      <c r="C18" s="126"/>
      <c r="D18" s="35" t="s">
        <v>41</v>
      </c>
      <c r="E18" s="45">
        <v>48</v>
      </c>
      <c r="F18" s="45">
        <v>25</v>
      </c>
      <c r="G18" s="45">
        <f t="shared" si="1"/>
        <v>23</v>
      </c>
      <c r="H18" s="124"/>
      <c r="I18" s="128"/>
      <c r="J18" s="133"/>
    </row>
    <row r="19" spans="1:10" s="40" customFormat="1" ht="19.899999999999999" customHeight="1">
      <c r="A19" s="126"/>
      <c r="B19" s="126"/>
      <c r="C19" s="126"/>
      <c r="D19" s="35" t="s">
        <v>14</v>
      </c>
      <c r="E19" s="45">
        <v>9</v>
      </c>
      <c r="F19" s="46">
        <v>1</v>
      </c>
      <c r="G19" s="45">
        <f t="shared" si="1"/>
        <v>8</v>
      </c>
      <c r="H19" s="124"/>
      <c r="I19" s="128"/>
      <c r="J19" s="133"/>
    </row>
    <row r="20" spans="1:10" s="40" customFormat="1" ht="19.899999999999999" customHeight="1">
      <c r="A20" s="126"/>
      <c r="B20" s="126"/>
      <c r="C20" s="126"/>
      <c r="D20" s="35" t="s">
        <v>42</v>
      </c>
      <c r="E20" s="45">
        <v>39</v>
      </c>
      <c r="F20" s="46">
        <v>3</v>
      </c>
      <c r="G20" s="45">
        <f t="shared" si="1"/>
        <v>36</v>
      </c>
      <c r="H20" s="124"/>
      <c r="I20" s="128"/>
      <c r="J20" s="133"/>
    </row>
    <row r="21" spans="1:10" s="40" customFormat="1" ht="19.899999999999999" customHeight="1">
      <c r="A21" s="126"/>
      <c r="B21" s="126"/>
      <c r="C21" s="126"/>
      <c r="D21" s="35" t="s">
        <v>30</v>
      </c>
      <c r="E21" s="45">
        <v>10</v>
      </c>
      <c r="F21" s="46">
        <v>1</v>
      </c>
      <c r="G21" s="45">
        <f t="shared" si="1"/>
        <v>9</v>
      </c>
      <c r="H21" s="124"/>
      <c r="I21" s="128"/>
      <c r="J21" s="133"/>
    </row>
    <row r="22" spans="1:10" s="40" customFormat="1" ht="19.899999999999999" customHeight="1">
      <c r="A22" s="126"/>
      <c r="B22" s="126"/>
      <c r="C22" s="126"/>
      <c r="D22" s="35" t="s">
        <v>43</v>
      </c>
      <c r="E22" s="45">
        <v>41</v>
      </c>
      <c r="F22" s="46">
        <v>3</v>
      </c>
      <c r="G22" s="45">
        <f t="shared" si="1"/>
        <v>38</v>
      </c>
      <c r="H22" s="124"/>
      <c r="I22" s="128"/>
      <c r="J22" s="133"/>
    </row>
    <row r="23" spans="1:10" s="40" customFormat="1" ht="19.899999999999999" customHeight="1">
      <c r="A23" s="126"/>
      <c r="B23" s="126"/>
      <c r="C23" s="126"/>
      <c r="D23" s="35" t="s">
        <v>51</v>
      </c>
      <c r="E23" s="45">
        <v>3</v>
      </c>
      <c r="F23" s="46">
        <v>0</v>
      </c>
      <c r="G23" s="45">
        <f t="shared" si="1"/>
        <v>3</v>
      </c>
      <c r="H23" s="124"/>
      <c r="I23" s="128"/>
      <c r="J23" s="133"/>
    </row>
    <row r="24" spans="1:10" s="47" customFormat="1" ht="19.899999999999999" customHeight="1">
      <c r="A24" s="126"/>
      <c r="B24" s="126"/>
      <c r="C24" s="126"/>
      <c r="D24" s="35" t="s">
        <v>44</v>
      </c>
      <c r="E24" s="45">
        <v>49</v>
      </c>
      <c r="F24" s="46">
        <v>3</v>
      </c>
      <c r="G24" s="45">
        <f t="shared" si="1"/>
        <v>46</v>
      </c>
      <c r="H24" s="124"/>
      <c r="I24" s="128"/>
      <c r="J24" s="133"/>
    </row>
    <row r="25" spans="1:10" s="47" customFormat="1" ht="19.899999999999999" customHeight="1">
      <c r="A25" s="126"/>
      <c r="B25" s="126"/>
      <c r="C25" s="126"/>
      <c r="D25" s="35" t="s">
        <v>15</v>
      </c>
      <c r="E25" s="45">
        <v>11</v>
      </c>
      <c r="F25" s="46">
        <v>1</v>
      </c>
      <c r="G25" s="45">
        <f t="shared" si="1"/>
        <v>10</v>
      </c>
      <c r="H25" s="124"/>
      <c r="I25" s="128"/>
      <c r="J25" s="133"/>
    </row>
    <row r="26" spans="1:10" s="47" customFormat="1" ht="19.899999999999999" customHeight="1">
      <c r="A26" s="126"/>
      <c r="B26" s="126"/>
      <c r="C26" s="126"/>
      <c r="D26" s="35" t="s">
        <v>45</v>
      </c>
      <c r="E26" s="45">
        <v>109</v>
      </c>
      <c r="F26" s="46">
        <v>8</v>
      </c>
      <c r="G26" s="45">
        <f t="shared" si="1"/>
        <v>101</v>
      </c>
      <c r="H26" s="124"/>
      <c r="I26" s="128"/>
      <c r="J26" s="133"/>
    </row>
    <row r="27" spans="1:10" s="47" customFormat="1" ht="19.899999999999999" customHeight="1">
      <c r="A27" s="126"/>
      <c r="B27" s="126"/>
      <c r="C27" s="126"/>
      <c r="D27" s="35" t="s">
        <v>52</v>
      </c>
      <c r="E27" s="45">
        <v>3</v>
      </c>
      <c r="F27" s="46">
        <v>0</v>
      </c>
      <c r="G27" s="45">
        <f t="shared" si="1"/>
        <v>3</v>
      </c>
      <c r="H27" s="124"/>
      <c r="I27" s="128"/>
      <c r="J27" s="133"/>
    </row>
    <row r="28" spans="1:10" s="47" customFormat="1" ht="19.899999999999999" customHeight="1">
      <c r="A28" s="126"/>
      <c r="B28" s="126"/>
      <c r="C28" s="126"/>
      <c r="D28" s="35" t="s">
        <v>46</v>
      </c>
      <c r="E28" s="45">
        <v>59</v>
      </c>
      <c r="F28" s="46">
        <v>4</v>
      </c>
      <c r="G28" s="45">
        <f t="shared" si="1"/>
        <v>55</v>
      </c>
      <c r="H28" s="124"/>
      <c r="I28" s="128"/>
      <c r="J28" s="133"/>
    </row>
    <row r="29" spans="1:10" s="44" customFormat="1" ht="19.899999999999999" customHeight="1">
      <c r="A29" s="136"/>
      <c r="B29" s="136"/>
      <c r="C29" s="136"/>
      <c r="D29" s="42" t="s">
        <v>35</v>
      </c>
      <c r="E29" s="48">
        <f>SUM(E17:E28)</f>
        <v>402</v>
      </c>
      <c r="F29" s="49">
        <f>SUM(F17:F28)</f>
        <v>50</v>
      </c>
      <c r="G29" s="48">
        <f>SUM(G17:G28)</f>
        <v>352</v>
      </c>
      <c r="H29" s="125"/>
      <c r="I29" s="129"/>
      <c r="J29" s="133"/>
    </row>
    <row r="30" spans="1:10" s="47" customFormat="1" ht="40.15" customHeight="1">
      <c r="A30" s="134" t="s">
        <v>279</v>
      </c>
      <c r="B30" s="135"/>
      <c r="C30" s="135"/>
      <c r="D30" s="135"/>
      <c r="E30" s="135"/>
      <c r="F30" s="135"/>
      <c r="G30" s="135"/>
      <c r="H30" s="135"/>
      <c r="I30" s="135"/>
      <c r="J30" s="135"/>
    </row>
    <row r="31" spans="1:10">
      <c r="B31" s="17"/>
    </row>
  </sheetData>
  <mergeCells count="14">
    <mergeCell ref="A30:J30"/>
    <mergeCell ref="C4:C16"/>
    <mergeCell ref="B4:B16"/>
    <mergeCell ref="A4:A16"/>
    <mergeCell ref="B17:B29"/>
    <mergeCell ref="A17:A29"/>
    <mergeCell ref="C17:C29"/>
    <mergeCell ref="H4:H16"/>
    <mergeCell ref="H17:H29"/>
    <mergeCell ref="I4:I16"/>
    <mergeCell ref="I17:I29"/>
    <mergeCell ref="A2:J2"/>
    <mergeCell ref="D3:E3"/>
    <mergeCell ref="J4:J29"/>
  </mergeCells>
  <phoneticPr fontId="2" type="noConversion"/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 tint="-4.9989318521683403E-2"/>
    <pageSetUpPr fitToPage="1"/>
  </sheetPr>
  <dimension ref="A1:P60"/>
  <sheetViews>
    <sheetView zoomScale="55" zoomScaleNormal="55" workbookViewId="0">
      <selection activeCell="L19" sqref="L19"/>
    </sheetView>
  </sheetViews>
  <sheetFormatPr defaultColWidth="8.875" defaultRowHeight="16.5"/>
  <cols>
    <col min="1" max="1" width="21.5" style="10" customWidth="1"/>
    <col min="2" max="2" width="21.75" style="10" customWidth="1"/>
    <col min="3" max="3" width="9.5" style="11" customWidth="1"/>
    <col min="4" max="4" width="20.5" style="12" customWidth="1"/>
    <col min="5" max="5" width="10.125" style="10" customWidth="1"/>
    <col min="6" max="6" width="20.75" style="11" customWidth="1"/>
    <col min="7" max="7" width="24" style="10" customWidth="1"/>
    <col min="8" max="8" width="21.875" style="10" customWidth="1"/>
    <col min="9" max="9" width="25.5" style="13" customWidth="1"/>
    <col min="10" max="10" width="24.375" style="11" customWidth="1"/>
    <col min="11" max="12" width="20.625" style="10" customWidth="1"/>
    <col min="13" max="13" width="19.875" style="14" customWidth="1"/>
    <col min="14" max="14" width="16.25" style="10" customWidth="1"/>
    <col min="15" max="15" width="16.5" style="10" customWidth="1"/>
    <col min="16" max="16" width="33.25" style="10" customWidth="1"/>
    <col min="17" max="16384" width="8.875" style="10"/>
  </cols>
  <sheetData>
    <row r="1" spans="1:16" ht="30" customHeight="1">
      <c r="A1" s="175" t="s">
        <v>177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6"/>
      <c r="O1" s="176"/>
      <c r="P1" s="176"/>
    </row>
    <row r="2" spans="1:16" s="50" customFormat="1" ht="21.6" customHeight="1">
      <c r="A2" s="177" t="s">
        <v>58</v>
      </c>
      <c r="B2" s="177" t="s">
        <v>119</v>
      </c>
      <c r="C2" s="177" t="s">
        <v>59</v>
      </c>
      <c r="D2" s="179" t="s">
        <v>60</v>
      </c>
      <c r="E2" s="180"/>
      <c r="F2" s="155" t="s">
        <v>61</v>
      </c>
      <c r="G2" s="157" t="s">
        <v>62</v>
      </c>
      <c r="H2" s="158"/>
      <c r="I2" s="159"/>
      <c r="J2" s="170" t="s">
        <v>251</v>
      </c>
      <c r="K2" s="172" t="s">
        <v>133</v>
      </c>
      <c r="L2" s="173"/>
      <c r="M2" s="174"/>
      <c r="N2" s="177" t="s">
        <v>24</v>
      </c>
      <c r="O2" s="177" t="s">
        <v>6</v>
      </c>
      <c r="P2" s="177" t="s">
        <v>166</v>
      </c>
    </row>
    <row r="3" spans="1:16" s="50" customFormat="1" ht="39">
      <c r="A3" s="178"/>
      <c r="B3" s="178"/>
      <c r="C3" s="178"/>
      <c r="D3" s="181"/>
      <c r="E3" s="182"/>
      <c r="F3" s="156"/>
      <c r="G3" s="51" t="s">
        <v>118</v>
      </c>
      <c r="H3" s="51" t="s">
        <v>149</v>
      </c>
      <c r="I3" s="51" t="s">
        <v>238</v>
      </c>
      <c r="J3" s="171"/>
      <c r="K3" s="52" t="s">
        <v>7</v>
      </c>
      <c r="L3" s="52" t="s">
        <v>150</v>
      </c>
      <c r="M3" s="52" t="s">
        <v>238</v>
      </c>
      <c r="N3" s="178"/>
      <c r="O3" s="178"/>
      <c r="P3" s="178"/>
    </row>
    <row r="4" spans="1:16" s="57" customFormat="1" ht="30" customHeight="1">
      <c r="A4" s="183" t="s">
        <v>257</v>
      </c>
      <c r="B4" s="183" t="s">
        <v>187</v>
      </c>
      <c r="C4" s="183" t="s">
        <v>159</v>
      </c>
      <c r="D4" s="53" t="s">
        <v>32</v>
      </c>
      <c r="E4" s="53">
        <v>38</v>
      </c>
      <c r="F4" s="54">
        <v>18</v>
      </c>
      <c r="G4" s="55">
        <f>F4/3</f>
        <v>6</v>
      </c>
      <c r="H4" s="55">
        <f>F4/3</f>
        <v>6</v>
      </c>
      <c r="I4" s="55">
        <f>F4/3</f>
        <v>6</v>
      </c>
      <c r="J4" s="56">
        <f>E4-F4</f>
        <v>20</v>
      </c>
      <c r="K4" s="54">
        <f>J4/3</f>
        <v>6.666666666666667</v>
      </c>
      <c r="L4" s="54">
        <v>7</v>
      </c>
      <c r="M4" s="54">
        <v>6</v>
      </c>
      <c r="N4" s="133" t="s">
        <v>156</v>
      </c>
      <c r="O4" s="188" t="s">
        <v>157</v>
      </c>
      <c r="P4" s="133" t="s">
        <v>284</v>
      </c>
    </row>
    <row r="5" spans="1:16" s="57" customFormat="1" ht="30" customHeight="1">
      <c r="A5" s="184"/>
      <c r="B5" s="184"/>
      <c r="C5" s="184"/>
      <c r="D5" s="53" t="s">
        <v>37</v>
      </c>
      <c r="E5" s="53">
        <v>73</v>
      </c>
      <c r="F5" s="54">
        <v>35</v>
      </c>
      <c r="G5" s="55">
        <v>9</v>
      </c>
      <c r="H5" s="55">
        <v>15</v>
      </c>
      <c r="I5" s="55">
        <v>11</v>
      </c>
      <c r="J5" s="56">
        <f t="shared" ref="J5:J11" si="0">E5-F5</f>
        <v>38</v>
      </c>
      <c r="K5" s="55">
        <v>12</v>
      </c>
      <c r="L5" s="55">
        <v>14</v>
      </c>
      <c r="M5" s="55">
        <v>12</v>
      </c>
      <c r="N5" s="133"/>
      <c r="O5" s="188"/>
      <c r="P5" s="133"/>
    </row>
    <row r="6" spans="1:16" s="59" customFormat="1" ht="30" customHeight="1">
      <c r="A6" s="184"/>
      <c r="B6" s="184"/>
      <c r="C6" s="184"/>
      <c r="D6" s="58" t="s">
        <v>151</v>
      </c>
      <c r="E6" s="58">
        <v>45</v>
      </c>
      <c r="F6" s="54">
        <v>21</v>
      </c>
      <c r="G6" s="55">
        <v>7</v>
      </c>
      <c r="H6" s="55">
        <v>7</v>
      </c>
      <c r="I6" s="55">
        <v>7</v>
      </c>
      <c r="J6" s="56">
        <f t="shared" si="0"/>
        <v>24</v>
      </c>
      <c r="K6" s="55">
        <v>8</v>
      </c>
      <c r="L6" s="55">
        <v>8</v>
      </c>
      <c r="M6" s="55">
        <v>8</v>
      </c>
      <c r="N6" s="133"/>
      <c r="O6" s="188"/>
      <c r="P6" s="133"/>
    </row>
    <row r="7" spans="1:16" s="59" customFormat="1" ht="30" customHeight="1">
      <c r="A7" s="184"/>
      <c r="B7" s="184"/>
      <c r="C7" s="184"/>
      <c r="D7" s="53" t="s">
        <v>152</v>
      </c>
      <c r="E7" s="53">
        <v>12</v>
      </c>
      <c r="F7" s="54">
        <v>6</v>
      </c>
      <c r="G7" s="55">
        <v>2</v>
      </c>
      <c r="H7" s="55">
        <v>2</v>
      </c>
      <c r="I7" s="55">
        <v>2</v>
      </c>
      <c r="J7" s="56">
        <f t="shared" si="0"/>
        <v>6</v>
      </c>
      <c r="K7" s="55">
        <v>2</v>
      </c>
      <c r="L7" s="55">
        <v>2</v>
      </c>
      <c r="M7" s="55">
        <v>2</v>
      </c>
      <c r="N7" s="133"/>
      <c r="O7" s="188"/>
      <c r="P7" s="133"/>
    </row>
    <row r="8" spans="1:16" s="59" customFormat="1" ht="30" customHeight="1">
      <c r="A8" s="185"/>
      <c r="B8" s="185"/>
      <c r="C8" s="185"/>
      <c r="D8" s="53" t="s">
        <v>33</v>
      </c>
      <c r="E8" s="53">
        <v>6</v>
      </c>
      <c r="F8" s="54">
        <v>3</v>
      </c>
      <c r="G8" s="55">
        <v>1</v>
      </c>
      <c r="H8" s="55">
        <v>1</v>
      </c>
      <c r="I8" s="55">
        <v>1</v>
      </c>
      <c r="J8" s="56">
        <f t="shared" si="0"/>
        <v>3</v>
      </c>
      <c r="K8" s="55">
        <v>1</v>
      </c>
      <c r="L8" s="55">
        <v>1</v>
      </c>
      <c r="M8" s="55">
        <v>1</v>
      </c>
      <c r="N8" s="133"/>
      <c r="O8" s="188"/>
      <c r="P8" s="133"/>
    </row>
    <row r="9" spans="1:16" s="59" customFormat="1" ht="30" customHeight="1">
      <c r="A9" s="185"/>
      <c r="B9" s="185"/>
      <c r="C9" s="185"/>
      <c r="D9" s="53" t="s">
        <v>153</v>
      </c>
      <c r="E9" s="53">
        <v>9</v>
      </c>
      <c r="F9" s="54">
        <v>4</v>
      </c>
      <c r="G9" s="55">
        <v>1</v>
      </c>
      <c r="H9" s="55">
        <v>2</v>
      </c>
      <c r="I9" s="55">
        <v>1</v>
      </c>
      <c r="J9" s="56">
        <f t="shared" si="0"/>
        <v>5</v>
      </c>
      <c r="K9" s="55">
        <v>1</v>
      </c>
      <c r="L9" s="55">
        <v>3</v>
      </c>
      <c r="M9" s="55">
        <v>1</v>
      </c>
      <c r="N9" s="133"/>
      <c r="O9" s="188"/>
      <c r="P9" s="133"/>
    </row>
    <row r="10" spans="1:16" s="59" customFormat="1" ht="30" customHeight="1">
      <c r="A10" s="185"/>
      <c r="B10" s="185"/>
      <c r="C10" s="185"/>
      <c r="D10" s="53" t="s">
        <v>154</v>
      </c>
      <c r="E10" s="53">
        <v>5</v>
      </c>
      <c r="F10" s="54">
        <v>2</v>
      </c>
      <c r="G10" s="55">
        <v>2</v>
      </c>
      <c r="H10" s="55">
        <v>0</v>
      </c>
      <c r="I10" s="55">
        <v>0</v>
      </c>
      <c r="J10" s="56">
        <f t="shared" si="0"/>
        <v>3</v>
      </c>
      <c r="K10" s="55">
        <v>1</v>
      </c>
      <c r="L10" s="55">
        <v>1</v>
      </c>
      <c r="M10" s="55">
        <v>1</v>
      </c>
      <c r="N10" s="133"/>
      <c r="O10" s="188"/>
      <c r="P10" s="133"/>
    </row>
    <row r="11" spans="1:16" s="59" customFormat="1" ht="30" customHeight="1">
      <c r="A11" s="186"/>
      <c r="B11" s="186"/>
      <c r="C11" s="186"/>
      <c r="D11" s="53" t="s">
        <v>155</v>
      </c>
      <c r="E11" s="53">
        <v>13</v>
      </c>
      <c r="F11" s="54">
        <v>6</v>
      </c>
      <c r="G11" s="55">
        <v>2</v>
      </c>
      <c r="H11" s="55">
        <v>2</v>
      </c>
      <c r="I11" s="55">
        <v>2</v>
      </c>
      <c r="J11" s="56">
        <f t="shared" si="0"/>
        <v>7</v>
      </c>
      <c r="K11" s="55">
        <v>2</v>
      </c>
      <c r="L11" s="55">
        <v>3</v>
      </c>
      <c r="M11" s="55">
        <v>2</v>
      </c>
      <c r="N11" s="133"/>
      <c r="O11" s="188"/>
      <c r="P11" s="133"/>
    </row>
    <row r="12" spans="1:16" s="57" customFormat="1" ht="30" customHeight="1">
      <c r="A12" s="60"/>
      <c r="B12" s="60" t="s">
        <v>25</v>
      </c>
      <c r="C12" s="61">
        <v>95</v>
      </c>
      <c r="D12" s="62" t="s">
        <v>147</v>
      </c>
      <c r="E12" s="62">
        <f t="shared" ref="E12:M12" si="1">SUM(E4:E11)</f>
        <v>201</v>
      </c>
      <c r="F12" s="63">
        <f t="shared" si="1"/>
        <v>95</v>
      </c>
      <c r="G12" s="60">
        <f t="shared" si="1"/>
        <v>30</v>
      </c>
      <c r="H12" s="60">
        <f t="shared" si="1"/>
        <v>35</v>
      </c>
      <c r="I12" s="60">
        <f t="shared" si="1"/>
        <v>30</v>
      </c>
      <c r="J12" s="64">
        <f t="shared" si="1"/>
        <v>106</v>
      </c>
      <c r="K12" s="65">
        <f t="shared" si="1"/>
        <v>33.666666666666671</v>
      </c>
      <c r="L12" s="65">
        <f t="shared" si="1"/>
        <v>39</v>
      </c>
      <c r="M12" s="65">
        <f t="shared" si="1"/>
        <v>33</v>
      </c>
      <c r="N12" s="133"/>
      <c r="O12" s="188"/>
      <c r="P12" s="133"/>
    </row>
    <row r="13" spans="1:16" s="66" customFormat="1" ht="19.899999999999999" customHeight="1">
      <c r="A13" s="147" t="s">
        <v>158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</row>
    <row r="14" spans="1:16" s="59" customFormat="1" ht="16.149999999999999" customHeight="1"/>
    <row r="15" spans="1:16" s="59" customFormat="1" ht="52.9" customHeight="1">
      <c r="A15" s="29" t="s">
        <v>124</v>
      </c>
      <c r="B15" s="30" t="s">
        <v>123</v>
      </c>
      <c r="C15" s="29" t="s">
        <v>125</v>
      </c>
      <c r="D15" s="131" t="s">
        <v>126</v>
      </c>
      <c r="E15" s="132"/>
      <c r="F15" s="31" t="s">
        <v>127</v>
      </c>
      <c r="G15" s="32" t="s">
        <v>254</v>
      </c>
      <c r="H15" s="29" t="s">
        <v>129</v>
      </c>
      <c r="I15" s="29" t="s">
        <v>6</v>
      </c>
      <c r="J15" s="29" t="s">
        <v>130</v>
      </c>
    </row>
    <row r="16" spans="1:16" s="59" customFormat="1" ht="30" customHeight="1">
      <c r="A16" s="133" t="s">
        <v>65</v>
      </c>
      <c r="B16" s="133" t="s">
        <v>263</v>
      </c>
      <c r="C16" s="143">
        <v>30</v>
      </c>
      <c r="D16" s="53" t="s">
        <v>175</v>
      </c>
      <c r="E16" s="53">
        <v>31</v>
      </c>
      <c r="F16" s="68">
        <f>E16/81*15</f>
        <v>5.7407407407407405</v>
      </c>
      <c r="G16" s="68">
        <f>E16-F16</f>
        <v>25.25925925925926</v>
      </c>
      <c r="H16" s="133" t="s">
        <v>208</v>
      </c>
      <c r="I16" s="133" t="s">
        <v>173</v>
      </c>
      <c r="J16" s="126" t="s">
        <v>255</v>
      </c>
    </row>
    <row r="17" spans="1:15" s="59" customFormat="1" ht="30" customHeight="1">
      <c r="A17" s="133"/>
      <c r="B17" s="133"/>
      <c r="C17" s="143"/>
      <c r="D17" s="53" t="s">
        <v>41</v>
      </c>
      <c r="E17" s="53">
        <v>38</v>
      </c>
      <c r="F17" s="68">
        <f>E17/81*15</f>
        <v>7.0370370370370363</v>
      </c>
      <c r="G17" s="68">
        <f>E17-F17</f>
        <v>30.962962962962962</v>
      </c>
      <c r="H17" s="133"/>
      <c r="I17" s="133"/>
      <c r="J17" s="126"/>
    </row>
    <row r="18" spans="1:15" s="59" customFormat="1" ht="30" customHeight="1">
      <c r="A18" s="133"/>
      <c r="B18" s="133"/>
      <c r="C18" s="143"/>
      <c r="D18" s="53" t="s">
        <v>54</v>
      </c>
      <c r="E18" s="53">
        <v>5</v>
      </c>
      <c r="F18" s="68">
        <f>E18/81*15</f>
        <v>0.92592592592592582</v>
      </c>
      <c r="G18" s="68">
        <f>E18-F18</f>
        <v>4.0740740740740744</v>
      </c>
      <c r="H18" s="133"/>
      <c r="I18" s="133"/>
      <c r="J18" s="126"/>
    </row>
    <row r="19" spans="1:15" s="59" customFormat="1" ht="30" customHeight="1">
      <c r="A19" s="133"/>
      <c r="B19" s="133"/>
      <c r="C19" s="143"/>
      <c r="D19" s="53" t="s">
        <v>42</v>
      </c>
      <c r="E19" s="53">
        <v>34</v>
      </c>
      <c r="F19" s="68">
        <v>15</v>
      </c>
      <c r="G19" s="68">
        <f>E19-F19</f>
        <v>19</v>
      </c>
      <c r="H19" s="133"/>
      <c r="I19" s="133"/>
      <c r="J19" s="126"/>
    </row>
    <row r="20" spans="1:15" s="59" customFormat="1" ht="30" customHeight="1">
      <c r="A20" s="133"/>
      <c r="B20" s="133"/>
      <c r="C20" s="143"/>
      <c r="D20" s="53" t="s">
        <v>176</v>
      </c>
      <c r="E20" s="53">
        <v>7</v>
      </c>
      <c r="F20" s="68">
        <v>1.2962962962962963</v>
      </c>
      <c r="G20" s="55">
        <v>6</v>
      </c>
      <c r="H20" s="133"/>
      <c r="I20" s="133"/>
      <c r="J20" s="126"/>
    </row>
    <row r="21" spans="1:15" s="59" customFormat="1" ht="30" customHeight="1">
      <c r="A21" s="133"/>
      <c r="B21" s="133"/>
      <c r="C21" s="143"/>
      <c r="D21" s="62" t="s">
        <v>148</v>
      </c>
      <c r="E21" s="62">
        <f>SUM(E16:E20)</f>
        <v>115</v>
      </c>
      <c r="F21" s="70">
        <f>SUM(F16:F20)</f>
        <v>30</v>
      </c>
      <c r="G21" s="70">
        <f>SUM(G16:G20)</f>
        <v>85.296296296296305</v>
      </c>
      <c r="H21" s="133"/>
      <c r="I21" s="133"/>
      <c r="J21" s="126"/>
    </row>
    <row r="22" spans="1:15" s="59" customFormat="1" ht="30" customHeight="1">
      <c r="A22" s="126" t="s">
        <v>57</v>
      </c>
      <c r="B22" s="126" t="s">
        <v>170</v>
      </c>
      <c r="C22" s="127">
        <v>30</v>
      </c>
      <c r="D22" s="53" t="s">
        <v>45</v>
      </c>
      <c r="E22" s="53">
        <v>106</v>
      </c>
      <c r="F22" s="71">
        <v>21</v>
      </c>
      <c r="G22" s="35">
        <f>E22-F22</f>
        <v>85</v>
      </c>
      <c r="H22" s="126" t="s">
        <v>174</v>
      </c>
      <c r="I22" s="144" t="s">
        <v>171</v>
      </c>
      <c r="J22" s="126" t="s">
        <v>256</v>
      </c>
    </row>
    <row r="23" spans="1:15" s="59" customFormat="1" ht="30" customHeight="1">
      <c r="A23" s="126"/>
      <c r="B23" s="126"/>
      <c r="C23" s="141"/>
      <c r="D23" s="53" t="s">
        <v>261</v>
      </c>
      <c r="E23" s="53">
        <v>2</v>
      </c>
      <c r="F23" s="71">
        <v>1</v>
      </c>
      <c r="G23" s="35">
        <f>E23-F23</f>
        <v>1</v>
      </c>
      <c r="H23" s="126"/>
      <c r="I23" s="144"/>
      <c r="J23" s="126"/>
    </row>
    <row r="24" spans="1:15" s="59" customFormat="1" ht="30" customHeight="1">
      <c r="A24" s="126"/>
      <c r="B24" s="126"/>
      <c r="C24" s="141"/>
      <c r="D24" s="53" t="s">
        <v>46</v>
      </c>
      <c r="E24" s="53">
        <v>26</v>
      </c>
      <c r="F24" s="71">
        <v>5</v>
      </c>
      <c r="G24" s="35">
        <f>E24-F24</f>
        <v>21</v>
      </c>
      <c r="H24" s="126"/>
      <c r="I24" s="144"/>
      <c r="J24" s="126"/>
    </row>
    <row r="25" spans="1:15" s="59" customFormat="1" ht="30" customHeight="1">
      <c r="A25" s="126"/>
      <c r="B25" s="126"/>
      <c r="C25" s="141"/>
      <c r="D25" s="53" t="s">
        <v>47</v>
      </c>
      <c r="E25" s="53">
        <v>15</v>
      </c>
      <c r="F25" s="71">
        <v>3</v>
      </c>
      <c r="G25" s="35">
        <f>E25-F25</f>
        <v>12</v>
      </c>
      <c r="H25" s="126"/>
      <c r="I25" s="144"/>
      <c r="J25" s="126"/>
    </row>
    <row r="26" spans="1:15" s="59" customFormat="1" ht="30" customHeight="1">
      <c r="A26" s="126"/>
      <c r="B26" s="126"/>
      <c r="C26" s="142"/>
      <c r="D26" s="29" t="s">
        <v>35</v>
      </c>
      <c r="E26" s="29">
        <f>SUM(E22:E25)</f>
        <v>149</v>
      </c>
      <c r="F26" s="72">
        <f>SUM(F22:F25)</f>
        <v>30</v>
      </c>
      <c r="G26" s="29">
        <f>E26-F26</f>
        <v>119</v>
      </c>
      <c r="H26" s="126"/>
      <c r="I26" s="144"/>
      <c r="J26" s="126"/>
    </row>
    <row r="27" spans="1:15" s="59" customFormat="1" ht="30" customHeight="1">
      <c r="A27" s="147" t="s">
        <v>214</v>
      </c>
      <c r="B27" s="148"/>
      <c r="C27" s="148"/>
      <c r="D27" s="148"/>
      <c r="E27" s="148"/>
      <c r="F27" s="148"/>
      <c r="G27" s="148"/>
      <c r="H27" s="148"/>
      <c r="I27" s="148"/>
      <c r="J27" s="148"/>
    </row>
    <row r="28" spans="1:15" s="59" customFormat="1" ht="19.5"/>
    <row r="29" spans="1:15" s="59" customFormat="1" ht="25.9" customHeight="1">
      <c r="A29" s="149" t="s">
        <v>124</v>
      </c>
      <c r="B29" s="149" t="s">
        <v>160</v>
      </c>
      <c r="C29" s="149" t="s">
        <v>125</v>
      </c>
      <c r="D29" s="131" t="s">
        <v>126</v>
      </c>
      <c r="E29" s="132"/>
      <c r="F29" s="153" t="s">
        <v>127</v>
      </c>
      <c r="G29" s="137" t="s">
        <v>161</v>
      </c>
      <c r="H29" s="138"/>
      <c r="I29" s="139" t="s">
        <v>133</v>
      </c>
      <c r="J29" s="149" t="s">
        <v>24</v>
      </c>
      <c r="K29" s="149" t="s">
        <v>6</v>
      </c>
      <c r="L29" s="166" t="s">
        <v>130</v>
      </c>
      <c r="M29" s="167"/>
      <c r="N29" s="50"/>
      <c r="O29" s="50"/>
    </row>
    <row r="30" spans="1:15" s="59" customFormat="1" ht="25.9" customHeight="1">
      <c r="A30" s="150"/>
      <c r="B30" s="150"/>
      <c r="C30" s="150"/>
      <c r="D30" s="151"/>
      <c r="E30" s="152"/>
      <c r="F30" s="154"/>
      <c r="G30" s="31" t="s">
        <v>165</v>
      </c>
      <c r="H30" s="31" t="s">
        <v>169</v>
      </c>
      <c r="I30" s="140"/>
      <c r="J30" s="150"/>
      <c r="K30" s="150"/>
      <c r="L30" s="168"/>
      <c r="M30" s="169"/>
      <c r="N30" s="50"/>
      <c r="O30" s="50"/>
    </row>
    <row r="31" spans="1:15" s="57" customFormat="1" ht="30" customHeight="1">
      <c r="A31" s="145" t="s">
        <v>64</v>
      </c>
      <c r="B31" s="145" t="s">
        <v>262</v>
      </c>
      <c r="C31" s="145" t="s">
        <v>164</v>
      </c>
      <c r="D31" s="53" t="s">
        <v>44</v>
      </c>
      <c r="E31" s="53">
        <v>21</v>
      </c>
      <c r="F31" s="41">
        <v>21</v>
      </c>
      <c r="G31" s="41">
        <v>8</v>
      </c>
      <c r="H31" s="41">
        <v>13</v>
      </c>
      <c r="I31" s="145" t="s">
        <v>11</v>
      </c>
      <c r="J31" s="145" t="s">
        <v>168</v>
      </c>
      <c r="K31" s="145" t="s">
        <v>167</v>
      </c>
      <c r="L31" s="160" t="s">
        <v>278</v>
      </c>
      <c r="M31" s="161"/>
      <c r="N31" s="50"/>
      <c r="O31" s="50"/>
    </row>
    <row r="32" spans="1:15" s="57" customFormat="1" ht="30" customHeight="1">
      <c r="A32" s="146"/>
      <c r="B32" s="146"/>
      <c r="C32" s="146"/>
      <c r="D32" s="53" t="s">
        <v>55</v>
      </c>
      <c r="E32" s="53">
        <v>10</v>
      </c>
      <c r="F32" s="41">
        <v>10</v>
      </c>
      <c r="G32" s="41">
        <v>5</v>
      </c>
      <c r="H32" s="41">
        <v>5</v>
      </c>
      <c r="I32" s="146"/>
      <c r="J32" s="146"/>
      <c r="K32" s="146"/>
      <c r="L32" s="162"/>
      <c r="M32" s="163"/>
      <c r="N32" s="66"/>
      <c r="O32" s="66"/>
    </row>
    <row r="33" spans="1:15" s="59" customFormat="1" ht="30" customHeight="1">
      <c r="A33" s="146"/>
      <c r="B33" s="146"/>
      <c r="C33" s="146"/>
      <c r="D33" s="53" t="s">
        <v>51</v>
      </c>
      <c r="E33" s="53">
        <v>4</v>
      </c>
      <c r="F33" s="41">
        <v>4</v>
      </c>
      <c r="G33" s="41">
        <v>2</v>
      </c>
      <c r="H33" s="41">
        <v>2</v>
      </c>
      <c r="I33" s="146"/>
      <c r="J33" s="146"/>
      <c r="K33" s="146"/>
      <c r="L33" s="162"/>
      <c r="M33" s="163"/>
      <c r="N33" s="50"/>
      <c r="O33" s="50"/>
    </row>
    <row r="34" spans="1:15" s="59" customFormat="1" ht="30" customHeight="1">
      <c r="A34" s="146"/>
      <c r="B34" s="146"/>
      <c r="C34" s="146"/>
      <c r="D34" s="53" t="s">
        <v>56</v>
      </c>
      <c r="E34" s="53">
        <v>10</v>
      </c>
      <c r="F34" s="41">
        <v>10</v>
      </c>
      <c r="G34" s="41">
        <v>5</v>
      </c>
      <c r="H34" s="41">
        <v>5</v>
      </c>
      <c r="I34" s="146"/>
      <c r="J34" s="146"/>
      <c r="K34" s="146"/>
      <c r="L34" s="162"/>
      <c r="M34" s="163"/>
      <c r="N34" s="50"/>
      <c r="O34" s="50"/>
    </row>
    <row r="35" spans="1:15" s="66" customFormat="1" ht="30" customHeight="1">
      <c r="A35" s="42"/>
      <c r="B35" s="42" t="s">
        <v>162</v>
      </c>
      <c r="C35" s="67">
        <v>80</v>
      </c>
      <c r="D35" s="67" t="s">
        <v>163</v>
      </c>
      <c r="E35" s="67">
        <f>SUM(E31:E34)</f>
        <v>45</v>
      </c>
      <c r="F35" s="67">
        <f>SUM(F31:F34)</f>
        <v>45</v>
      </c>
      <c r="G35" s="67">
        <f>SUM(G31:G34)</f>
        <v>20</v>
      </c>
      <c r="H35" s="67">
        <f>SUM(H31:H34)</f>
        <v>25</v>
      </c>
      <c r="I35" s="129"/>
      <c r="J35" s="129"/>
      <c r="K35" s="129"/>
      <c r="L35" s="164"/>
      <c r="M35" s="165"/>
      <c r="N35" s="50"/>
      <c r="O35" s="50"/>
    </row>
    <row r="36" spans="1:15" s="50" customFormat="1" ht="19.5"/>
    <row r="37" spans="1:15" s="50" customFormat="1" ht="19.5"/>
    <row r="38" spans="1:15" s="50" customFormat="1" ht="48.6" customHeight="1"/>
    <row r="39" spans="1:15" s="50" customFormat="1" ht="25.9" customHeight="1"/>
    <row r="40" spans="1:15" s="50" customFormat="1" ht="25.9" customHeight="1"/>
    <row r="41" spans="1:15" s="66" customFormat="1" ht="25.9" customHeight="1"/>
    <row r="42" spans="1:15" s="50" customFormat="1" ht="25.9" customHeight="1">
      <c r="M42" s="69"/>
    </row>
    <row r="43" spans="1:15" s="50" customFormat="1" ht="25.9" customHeight="1">
      <c r="M43" s="69"/>
    </row>
    <row r="44" spans="1:15" s="50" customFormat="1" ht="31.15" customHeight="1">
      <c r="M44" s="69"/>
    </row>
    <row r="45" spans="1:15" s="50" customFormat="1" ht="25.9" customHeight="1">
      <c r="M45" s="69"/>
    </row>
    <row r="46" spans="1:15" s="50" customFormat="1" ht="25.9" customHeight="1">
      <c r="M46" s="69"/>
    </row>
    <row r="47" spans="1:15" s="50" customFormat="1" ht="25.9" customHeight="1">
      <c r="M47" s="69"/>
    </row>
    <row r="48" spans="1:15" s="50" customFormat="1" ht="25.9" customHeight="1">
      <c r="M48" s="69"/>
    </row>
    <row r="49" spans="2:13" s="50" customFormat="1" ht="25.9" customHeight="1">
      <c r="M49" s="69"/>
    </row>
    <row r="50" spans="2:13" s="50" customFormat="1" ht="30" customHeight="1">
      <c r="M50" s="69"/>
    </row>
    <row r="52" spans="2:13">
      <c r="B52" s="20"/>
      <c r="C52" s="21"/>
      <c r="D52" s="22"/>
      <c r="E52" s="20"/>
      <c r="F52" s="21"/>
      <c r="G52" s="20"/>
      <c r="H52" s="20"/>
      <c r="I52" s="23"/>
    </row>
    <row r="53" spans="2:13">
      <c r="B53" s="20"/>
      <c r="C53" s="21"/>
      <c r="D53" s="22"/>
      <c r="E53" s="20"/>
      <c r="F53" s="21"/>
      <c r="G53" s="20"/>
      <c r="H53" s="20"/>
      <c r="I53" s="23"/>
    </row>
    <row r="54" spans="2:13">
      <c r="B54" s="20"/>
      <c r="C54" s="21"/>
      <c r="D54" s="24"/>
      <c r="E54" s="24"/>
      <c r="F54" s="25"/>
      <c r="G54" s="25"/>
      <c r="H54" s="20"/>
      <c r="I54" s="23"/>
    </row>
    <row r="55" spans="2:13">
      <c r="B55" s="20"/>
      <c r="C55" s="21"/>
      <c r="D55" s="24"/>
      <c r="E55" s="24"/>
      <c r="F55" s="25"/>
      <c r="G55" s="25"/>
      <c r="H55" s="20"/>
      <c r="I55" s="23"/>
    </row>
    <row r="56" spans="2:13">
      <c r="B56" s="20"/>
      <c r="C56" s="21"/>
      <c r="D56" s="24"/>
      <c r="E56" s="24"/>
      <c r="F56" s="25"/>
      <c r="G56" s="25"/>
      <c r="H56" s="20"/>
      <c r="I56" s="23"/>
    </row>
    <row r="57" spans="2:13">
      <c r="B57" s="20"/>
      <c r="C57" s="21"/>
      <c r="D57" s="24"/>
      <c r="E57" s="24"/>
      <c r="F57" s="25"/>
      <c r="G57" s="25"/>
      <c r="H57" s="20"/>
      <c r="I57" s="23"/>
    </row>
    <row r="58" spans="2:13">
      <c r="B58" s="20"/>
      <c r="C58" s="21"/>
      <c r="D58" s="24"/>
      <c r="E58" s="24"/>
      <c r="F58" s="25"/>
      <c r="G58" s="26"/>
      <c r="H58" s="20"/>
      <c r="I58" s="23"/>
    </row>
    <row r="59" spans="2:13">
      <c r="B59" s="20"/>
      <c r="C59" s="21"/>
      <c r="D59" s="27"/>
      <c r="E59" s="27"/>
      <c r="F59" s="28"/>
      <c r="G59" s="19"/>
      <c r="H59" s="20"/>
      <c r="I59" s="23"/>
    </row>
    <row r="60" spans="2:13">
      <c r="B60" s="20"/>
      <c r="C60" s="21"/>
      <c r="D60" s="22"/>
      <c r="E60" s="20"/>
      <c r="F60" s="21"/>
      <c r="G60" s="20"/>
      <c r="H60" s="20"/>
      <c r="I60" s="23"/>
    </row>
  </sheetData>
  <mergeCells count="50">
    <mergeCell ref="B2:B3"/>
    <mergeCell ref="C2:C3"/>
    <mergeCell ref="D2:E3"/>
    <mergeCell ref="A4:A11"/>
    <mergeCell ref="A13:P13"/>
    <mergeCell ref="N4:N12"/>
    <mergeCell ref="O4:O12"/>
    <mergeCell ref="P4:P12"/>
    <mergeCell ref="C4:C11"/>
    <mergeCell ref="B4:B11"/>
    <mergeCell ref="L29:M30"/>
    <mergeCell ref="J16:J21"/>
    <mergeCell ref="H16:H21"/>
    <mergeCell ref="J2:J3"/>
    <mergeCell ref="K2:M2"/>
    <mergeCell ref="A1:P1"/>
    <mergeCell ref="N2:N3"/>
    <mergeCell ref="O2:O3"/>
    <mergeCell ref="P2:P3"/>
    <mergeCell ref="A2:A3"/>
    <mergeCell ref="D29:E30"/>
    <mergeCell ref="F29:F30"/>
    <mergeCell ref="I31:I35"/>
    <mergeCell ref="F2:F3"/>
    <mergeCell ref="G2:I2"/>
    <mergeCell ref="L31:M35"/>
    <mergeCell ref="J29:J30"/>
    <mergeCell ref="J31:J35"/>
    <mergeCell ref="K31:K35"/>
    <mergeCell ref="K29:K30"/>
    <mergeCell ref="J22:J26"/>
    <mergeCell ref="H22:H26"/>
    <mergeCell ref="I22:I26"/>
    <mergeCell ref="A31:A34"/>
    <mergeCell ref="B31:B34"/>
    <mergeCell ref="C31:C34"/>
    <mergeCell ref="A27:J27"/>
    <mergeCell ref="A29:A30"/>
    <mergeCell ref="B29:B30"/>
    <mergeCell ref="C29:C30"/>
    <mergeCell ref="G29:H29"/>
    <mergeCell ref="I29:I30"/>
    <mergeCell ref="D15:E15"/>
    <mergeCell ref="A22:A26"/>
    <mergeCell ref="B22:B26"/>
    <mergeCell ref="C22:C26"/>
    <mergeCell ref="A16:A21"/>
    <mergeCell ref="B16:B21"/>
    <mergeCell ref="C16:C21"/>
    <mergeCell ref="I16:I21"/>
  </mergeCells>
  <phoneticPr fontId="2" type="noConversion"/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 tint="-4.9989318521683403E-2"/>
    <pageSetUpPr fitToPage="1"/>
  </sheetPr>
  <dimension ref="A1:J6"/>
  <sheetViews>
    <sheetView zoomScale="70" zoomScaleNormal="70" workbookViewId="0">
      <selection activeCell="N19" sqref="N19"/>
    </sheetView>
  </sheetViews>
  <sheetFormatPr defaultColWidth="8.875" defaultRowHeight="16.5"/>
  <cols>
    <col min="1" max="1" width="18.875" style="1" customWidth="1"/>
    <col min="2" max="2" width="14.5" style="1" customWidth="1"/>
    <col min="3" max="3" width="7.875" style="1" customWidth="1"/>
    <col min="4" max="4" width="15.5" style="2" customWidth="1"/>
    <col min="5" max="5" width="9.125" style="1" customWidth="1"/>
    <col min="6" max="6" width="20.25" style="1" customWidth="1"/>
    <col min="7" max="7" width="23.75" style="1" customWidth="1"/>
    <col min="8" max="8" width="15.375" style="3" customWidth="1"/>
    <col min="9" max="9" width="15.75" style="4" customWidth="1"/>
    <col min="10" max="10" width="26" style="1" customWidth="1"/>
    <col min="11" max="16384" width="8.875" style="1"/>
  </cols>
  <sheetData>
    <row r="1" spans="1:10" ht="30" customHeight="1">
      <c r="A1" s="130" t="s">
        <v>178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s="82" customFormat="1" ht="65.45" customHeight="1">
      <c r="A2" s="29" t="s">
        <v>124</v>
      </c>
      <c r="B2" s="30" t="s">
        <v>123</v>
      </c>
      <c r="C2" s="29" t="s">
        <v>125</v>
      </c>
      <c r="D2" s="131" t="s">
        <v>126</v>
      </c>
      <c r="E2" s="132"/>
      <c r="F2" s="31" t="s">
        <v>127</v>
      </c>
      <c r="G2" s="32" t="s">
        <v>128</v>
      </c>
      <c r="H2" s="29" t="s">
        <v>129</v>
      </c>
      <c r="I2" s="33" t="s">
        <v>6</v>
      </c>
      <c r="J2" s="29" t="s">
        <v>180</v>
      </c>
    </row>
    <row r="3" spans="1:10" s="82" customFormat="1" ht="19.899999999999999" customHeight="1">
      <c r="A3" s="126" t="s">
        <v>265</v>
      </c>
      <c r="B3" s="126" t="s">
        <v>258</v>
      </c>
      <c r="C3" s="190">
        <v>30</v>
      </c>
      <c r="D3" s="35" t="s">
        <v>12</v>
      </c>
      <c r="E3" s="35">
        <v>38</v>
      </c>
      <c r="F3" s="36">
        <f>E3/41*30</f>
        <v>27.804878048780488</v>
      </c>
      <c r="G3" s="37">
        <f>E3-F3</f>
        <v>10.195121951219512</v>
      </c>
      <c r="H3" s="126" t="s">
        <v>215</v>
      </c>
      <c r="I3" s="189" t="s">
        <v>67</v>
      </c>
      <c r="J3" s="126" t="s">
        <v>266</v>
      </c>
    </row>
    <row r="4" spans="1:10" s="82" customFormat="1" ht="19.899999999999999" customHeight="1">
      <c r="A4" s="126"/>
      <c r="B4" s="126"/>
      <c r="C4" s="191"/>
      <c r="D4" s="35" t="s">
        <v>66</v>
      </c>
      <c r="E4" s="35">
        <v>1</v>
      </c>
      <c r="F4" s="36">
        <f>E4/41*30</f>
        <v>0.73170731707317072</v>
      </c>
      <c r="G4" s="37">
        <f>E4-F4</f>
        <v>0.26829268292682928</v>
      </c>
      <c r="H4" s="126"/>
      <c r="I4" s="189"/>
      <c r="J4" s="126"/>
    </row>
    <row r="5" spans="1:10" s="73" customFormat="1" ht="19.899999999999999" customHeight="1">
      <c r="A5" s="126"/>
      <c r="B5" s="126"/>
      <c r="C5" s="191"/>
      <c r="D5" s="41" t="s">
        <v>13</v>
      </c>
      <c r="E5" s="41">
        <v>2</v>
      </c>
      <c r="F5" s="36">
        <f>E5/41*30</f>
        <v>1.4634146341463414</v>
      </c>
      <c r="G5" s="37">
        <f>E5-F5</f>
        <v>0.53658536585365857</v>
      </c>
      <c r="H5" s="126"/>
      <c r="I5" s="189"/>
      <c r="J5" s="126"/>
    </row>
    <row r="6" spans="1:10" s="82" customFormat="1" ht="19.899999999999999" customHeight="1">
      <c r="A6" s="126"/>
      <c r="B6" s="126"/>
      <c r="C6" s="192"/>
      <c r="D6" s="33" t="s">
        <v>35</v>
      </c>
      <c r="E6" s="33">
        <f>SUM(E3:E5)</f>
        <v>41</v>
      </c>
      <c r="F6" s="95">
        <f>E6/41*30</f>
        <v>30</v>
      </c>
      <c r="G6" s="72">
        <f>E6-F6</f>
        <v>11</v>
      </c>
      <c r="H6" s="126"/>
      <c r="I6" s="189"/>
      <c r="J6" s="126"/>
    </row>
  </sheetData>
  <mergeCells count="8">
    <mergeCell ref="A1:J1"/>
    <mergeCell ref="D2:E2"/>
    <mergeCell ref="B3:B6"/>
    <mergeCell ref="A3:A6"/>
    <mergeCell ref="H3:H6"/>
    <mergeCell ref="I3:I6"/>
    <mergeCell ref="J3:J6"/>
    <mergeCell ref="C3:C6"/>
  </mergeCells>
  <phoneticPr fontId="2" type="noConversion"/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 tint="-0.14999847407452621"/>
    <pageSetUpPr fitToPage="1"/>
  </sheetPr>
  <dimension ref="A1:N35"/>
  <sheetViews>
    <sheetView zoomScale="70" zoomScaleNormal="70" workbookViewId="0">
      <selection activeCell="N19" sqref="N19"/>
    </sheetView>
  </sheetViews>
  <sheetFormatPr defaultRowHeight="16.5"/>
  <cols>
    <col min="1" max="1" width="18" style="9" customWidth="1"/>
    <col min="2" max="2" width="15.375" customWidth="1"/>
    <col min="3" max="3" width="7.75" customWidth="1"/>
    <col min="4" max="4" width="19.5" style="5" customWidth="1"/>
    <col min="5" max="5" width="10.25" customWidth="1"/>
    <col min="6" max="6" width="21.5" customWidth="1"/>
    <col min="7" max="7" width="18.625" customWidth="1"/>
    <col min="8" max="8" width="20" style="6" customWidth="1"/>
    <col min="9" max="9" width="22" style="6" customWidth="1"/>
    <col min="10" max="10" width="14.375" style="8" customWidth="1"/>
    <col min="11" max="11" width="18.5" customWidth="1"/>
    <col min="12" max="12" width="17" customWidth="1"/>
    <col min="13" max="13" width="15.875" customWidth="1"/>
    <col min="14" max="14" width="28" customWidth="1"/>
  </cols>
  <sheetData>
    <row r="1" spans="1:14" ht="30" customHeight="1">
      <c r="A1" s="130" t="s">
        <v>185</v>
      </c>
      <c r="B1" s="130"/>
      <c r="C1" s="130"/>
      <c r="D1" s="130"/>
      <c r="E1" s="130"/>
      <c r="F1" s="130"/>
      <c r="G1" s="130"/>
      <c r="H1" s="130"/>
      <c r="I1" s="130"/>
      <c r="J1" s="130"/>
      <c r="K1" s="176"/>
      <c r="L1" s="176"/>
      <c r="M1" s="176"/>
      <c r="N1" s="176"/>
    </row>
    <row r="2" spans="1:14" s="82" customFormat="1" ht="22.15" customHeight="1">
      <c r="A2" s="149" t="s">
        <v>58</v>
      </c>
      <c r="B2" s="149" t="s">
        <v>123</v>
      </c>
      <c r="C2" s="149" t="s">
        <v>26</v>
      </c>
      <c r="D2" s="131" t="s">
        <v>60</v>
      </c>
      <c r="E2" s="132"/>
      <c r="F2" s="153" t="s">
        <v>27</v>
      </c>
      <c r="G2" s="137" t="s">
        <v>62</v>
      </c>
      <c r="H2" s="138"/>
      <c r="I2" s="139" t="s">
        <v>259</v>
      </c>
      <c r="J2" s="214" t="s">
        <v>63</v>
      </c>
      <c r="K2" s="215"/>
      <c r="L2" s="149" t="s">
        <v>24</v>
      </c>
      <c r="M2" s="149" t="s">
        <v>6</v>
      </c>
      <c r="N2" s="149" t="s">
        <v>181</v>
      </c>
    </row>
    <row r="3" spans="1:14" s="82" customFormat="1" ht="39">
      <c r="A3" s="150"/>
      <c r="B3" s="150"/>
      <c r="C3" s="150"/>
      <c r="D3" s="151"/>
      <c r="E3" s="152"/>
      <c r="F3" s="154"/>
      <c r="G3" s="31" t="s">
        <v>68</v>
      </c>
      <c r="H3" s="31" t="s">
        <v>210</v>
      </c>
      <c r="I3" s="140"/>
      <c r="J3" s="32" t="s">
        <v>68</v>
      </c>
      <c r="K3" s="32" t="s">
        <v>210</v>
      </c>
      <c r="L3" s="150"/>
      <c r="M3" s="150"/>
      <c r="N3" s="150"/>
    </row>
    <row r="4" spans="1:14" s="82" customFormat="1" ht="25.15" customHeight="1">
      <c r="A4" s="145" t="s">
        <v>179</v>
      </c>
      <c r="B4" s="145" t="s">
        <v>186</v>
      </c>
      <c r="C4" s="145" t="s">
        <v>182</v>
      </c>
      <c r="D4" s="89" t="s">
        <v>36</v>
      </c>
      <c r="E4" s="90">
        <v>59</v>
      </c>
      <c r="F4" s="41">
        <v>15</v>
      </c>
      <c r="G4" s="41">
        <v>8</v>
      </c>
      <c r="H4" s="41">
        <v>7</v>
      </c>
      <c r="I4" s="41">
        <f>E4-F4</f>
        <v>44</v>
      </c>
      <c r="J4" s="41">
        <v>22</v>
      </c>
      <c r="K4" s="41">
        <v>22</v>
      </c>
      <c r="L4" s="145" t="s">
        <v>250</v>
      </c>
      <c r="M4" s="145" t="s">
        <v>183</v>
      </c>
      <c r="N4" s="145" t="s">
        <v>252</v>
      </c>
    </row>
    <row r="5" spans="1:14" s="82" customFormat="1" ht="25.15" customHeight="1">
      <c r="A5" s="146"/>
      <c r="B5" s="146"/>
      <c r="C5" s="146"/>
      <c r="D5" s="89" t="s">
        <v>33</v>
      </c>
      <c r="E5" s="90">
        <v>22</v>
      </c>
      <c r="F5" s="41">
        <v>6</v>
      </c>
      <c r="G5" s="41">
        <v>3</v>
      </c>
      <c r="H5" s="41">
        <f t="shared" ref="H5:H10" si="0">F5-G5</f>
        <v>3</v>
      </c>
      <c r="I5" s="41">
        <f t="shared" ref="I5:I13" si="1">E5-F5</f>
        <v>16</v>
      </c>
      <c r="J5" s="41">
        <v>8</v>
      </c>
      <c r="K5" s="41">
        <v>8</v>
      </c>
      <c r="L5" s="146"/>
      <c r="M5" s="146"/>
      <c r="N5" s="146"/>
    </row>
    <row r="6" spans="1:14" s="82" customFormat="1" ht="25.15" customHeight="1">
      <c r="A6" s="146"/>
      <c r="B6" s="146"/>
      <c r="C6" s="146"/>
      <c r="D6" s="89" t="s">
        <v>34</v>
      </c>
      <c r="E6" s="90">
        <v>14</v>
      </c>
      <c r="F6" s="41">
        <v>3</v>
      </c>
      <c r="G6" s="41">
        <v>2</v>
      </c>
      <c r="H6" s="41">
        <f t="shared" si="0"/>
        <v>1</v>
      </c>
      <c r="I6" s="41">
        <f t="shared" si="1"/>
        <v>11</v>
      </c>
      <c r="J6" s="41">
        <v>6</v>
      </c>
      <c r="K6" s="41">
        <v>5</v>
      </c>
      <c r="L6" s="146"/>
      <c r="M6" s="146"/>
      <c r="N6" s="146" t="s">
        <v>97</v>
      </c>
    </row>
    <row r="7" spans="1:14" s="82" customFormat="1" ht="25.15" customHeight="1">
      <c r="A7" s="146"/>
      <c r="B7" s="146"/>
      <c r="C7" s="146"/>
      <c r="D7" s="89" t="s">
        <v>37</v>
      </c>
      <c r="E7" s="90">
        <v>94</v>
      </c>
      <c r="F7" s="41">
        <v>24</v>
      </c>
      <c r="G7" s="41">
        <v>17</v>
      </c>
      <c r="H7" s="41">
        <v>7</v>
      </c>
      <c r="I7" s="41">
        <f t="shared" si="1"/>
        <v>70</v>
      </c>
      <c r="J7" s="41">
        <v>35</v>
      </c>
      <c r="K7" s="41">
        <v>35</v>
      </c>
      <c r="L7" s="146"/>
      <c r="M7" s="146"/>
      <c r="N7" s="146"/>
    </row>
    <row r="8" spans="1:14" s="82" customFormat="1" ht="25.15" customHeight="1">
      <c r="A8" s="146"/>
      <c r="B8" s="146"/>
      <c r="C8" s="146"/>
      <c r="D8" s="89" t="s">
        <v>38</v>
      </c>
      <c r="E8" s="90">
        <v>122</v>
      </c>
      <c r="F8" s="41">
        <v>30</v>
      </c>
      <c r="G8" s="41">
        <v>15</v>
      </c>
      <c r="H8" s="41">
        <v>15</v>
      </c>
      <c r="I8" s="41">
        <f t="shared" si="1"/>
        <v>92</v>
      </c>
      <c r="J8" s="41">
        <v>47</v>
      </c>
      <c r="K8" s="41">
        <v>45</v>
      </c>
      <c r="L8" s="146"/>
      <c r="M8" s="146"/>
      <c r="N8" s="146"/>
    </row>
    <row r="9" spans="1:14" s="82" customFormat="1" ht="25.15" customHeight="1">
      <c r="A9" s="146"/>
      <c r="B9" s="146"/>
      <c r="C9" s="146"/>
      <c r="D9" s="89" t="s">
        <v>39</v>
      </c>
      <c r="E9" s="102">
        <v>18</v>
      </c>
      <c r="F9" s="41">
        <v>5</v>
      </c>
      <c r="G9" s="41">
        <v>3</v>
      </c>
      <c r="H9" s="41">
        <f t="shared" si="0"/>
        <v>2</v>
      </c>
      <c r="I9" s="41">
        <f t="shared" si="1"/>
        <v>13</v>
      </c>
      <c r="J9" s="41">
        <v>7</v>
      </c>
      <c r="K9" s="41">
        <v>6</v>
      </c>
      <c r="L9" s="146"/>
      <c r="M9" s="146"/>
      <c r="N9" s="146"/>
    </row>
    <row r="10" spans="1:14" s="82" customFormat="1" ht="25.15" customHeight="1">
      <c r="A10" s="146"/>
      <c r="B10" s="146"/>
      <c r="C10" s="146"/>
      <c r="D10" s="89" t="s">
        <v>28</v>
      </c>
      <c r="E10" s="102">
        <v>15</v>
      </c>
      <c r="F10" s="41">
        <v>4</v>
      </c>
      <c r="G10" s="41">
        <v>2</v>
      </c>
      <c r="H10" s="41">
        <f t="shared" si="0"/>
        <v>2</v>
      </c>
      <c r="I10" s="41">
        <f t="shared" si="1"/>
        <v>11</v>
      </c>
      <c r="J10" s="41">
        <v>6</v>
      </c>
      <c r="K10" s="41">
        <v>5</v>
      </c>
      <c r="L10" s="146"/>
      <c r="M10" s="146"/>
      <c r="N10" s="146"/>
    </row>
    <row r="11" spans="1:14" s="82" customFormat="1" ht="25.15" customHeight="1">
      <c r="A11" s="146"/>
      <c r="B11" s="146"/>
      <c r="C11" s="146"/>
      <c r="D11" s="89" t="s">
        <v>184</v>
      </c>
      <c r="E11" s="102">
        <v>6</v>
      </c>
      <c r="F11" s="41">
        <v>1</v>
      </c>
      <c r="G11" s="41">
        <v>0</v>
      </c>
      <c r="H11" s="41">
        <v>1</v>
      </c>
      <c r="I11" s="41">
        <f t="shared" si="1"/>
        <v>5</v>
      </c>
      <c r="J11" s="41">
        <v>0</v>
      </c>
      <c r="K11" s="41">
        <v>5</v>
      </c>
      <c r="L11" s="146"/>
      <c r="M11" s="146"/>
      <c r="N11" s="146"/>
    </row>
    <row r="12" spans="1:14" s="82" customFormat="1" ht="25.15" customHeight="1">
      <c r="A12" s="146"/>
      <c r="B12" s="146"/>
      <c r="C12" s="146"/>
      <c r="D12" s="89" t="s">
        <v>48</v>
      </c>
      <c r="E12" s="90">
        <v>3</v>
      </c>
      <c r="F12" s="41">
        <v>1</v>
      </c>
      <c r="G12" s="41">
        <v>0</v>
      </c>
      <c r="H12" s="41">
        <v>1</v>
      </c>
      <c r="I12" s="41">
        <f t="shared" si="1"/>
        <v>2</v>
      </c>
      <c r="J12" s="41">
        <v>0</v>
      </c>
      <c r="K12" s="41">
        <v>2</v>
      </c>
      <c r="L12" s="146"/>
      <c r="M12" s="146"/>
      <c r="N12" s="146"/>
    </row>
    <row r="13" spans="1:14" s="82" customFormat="1" ht="25.15" customHeight="1">
      <c r="A13" s="146"/>
      <c r="B13" s="146"/>
      <c r="C13" s="146"/>
      <c r="D13" s="89" t="s">
        <v>49</v>
      </c>
      <c r="E13" s="90">
        <v>1</v>
      </c>
      <c r="F13" s="41">
        <v>1</v>
      </c>
      <c r="G13" s="41">
        <v>0</v>
      </c>
      <c r="H13" s="41">
        <v>1</v>
      </c>
      <c r="I13" s="41">
        <f t="shared" si="1"/>
        <v>0</v>
      </c>
      <c r="J13" s="41">
        <v>0</v>
      </c>
      <c r="K13" s="41">
        <v>0</v>
      </c>
      <c r="L13" s="146"/>
      <c r="M13" s="146"/>
      <c r="N13" s="146"/>
    </row>
    <row r="14" spans="1:14" s="82" customFormat="1" ht="25.15" customHeight="1">
      <c r="A14" s="42"/>
      <c r="B14" s="42" t="s">
        <v>25</v>
      </c>
      <c r="C14" s="67">
        <v>90</v>
      </c>
      <c r="D14" s="67" t="s">
        <v>191</v>
      </c>
      <c r="E14" s="67">
        <f t="shared" ref="E14:K14" si="2">SUM(E4:E13)</f>
        <v>354</v>
      </c>
      <c r="F14" s="67">
        <f t="shared" si="2"/>
        <v>90</v>
      </c>
      <c r="G14" s="67">
        <f t="shared" si="2"/>
        <v>50</v>
      </c>
      <c r="H14" s="67">
        <f t="shared" si="2"/>
        <v>40</v>
      </c>
      <c r="I14" s="67">
        <f t="shared" si="2"/>
        <v>264</v>
      </c>
      <c r="J14" s="67">
        <f t="shared" si="2"/>
        <v>131</v>
      </c>
      <c r="K14" s="67">
        <f t="shared" si="2"/>
        <v>133</v>
      </c>
      <c r="L14" s="129"/>
      <c r="M14" s="129"/>
      <c r="N14" s="129"/>
    </row>
    <row r="15" spans="1:14" s="82" customFormat="1" ht="25.15" customHeight="1">
      <c r="A15" s="220" t="s">
        <v>260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</row>
    <row r="16" spans="1:14" s="82" customFormat="1" ht="19.5">
      <c r="A16" s="103"/>
      <c r="B16" s="103"/>
      <c r="C16" s="104"/>
      <c r="D16" s="104"/>
      <c r="E16" s="104"/>
      <c r="F16" s="104"/>
      <c r="G16" s="104"/>
      <c r="H16" s="104"/>
      <c r="I16" s="104"/>
      <c r="J16" s="104"/>
      <c r="K16" s="104"/>
      <c r="L16" s="105"/>
      <c r="M16" s="106"/>
      <c r="N16" s="106"/>
    </row>
    <row r="17" spans="1:14" s="66" customFormat="1" ht="58.5">
      <c r="A17" s="87" t="s">
        <v>17</v>
      </c>
      <c r="B17" s="87" t="s">
        <v>110</v>
      </c>
      <c r="C17" s="87" t="s">
        <v>1</v>
      </c>
      <c r="D17" s="216" t="s">
        <v>18</v>
      </c>
      <c r="E17" s="216"/>
      <c r="F17" s="51" t="s">
        <v>3</v>
      </c>
      <c r="G17" s="52" t="s">
        <v>19</v>
      </c>
      <c r="H17" s="87" t="s">
        <v>20</v>
      </c>
      <c r="I17" s="87" t="s">
        <v>6</v>
      </c>
      <c r="J17" s="217" t="s">
        <v>106</v>
      </c>
      <c r="K17" s="218"/>
    </row>
    <row r="18" spans="1:14" s="50" customFormat="1" ht="25.15" customHeight="1">
      <c r="A18" s="195" t="s">
        <v>193</v>
      </c>
      <c r="B18" s="195" t="s">
        <v>204</v>
      </c>
      <c r="C18" s="209">
        <v>40</v>
      </c>
      <c r="D18" s="74" t="s">
        <v>188</v>
      </c>
      <c r="E18" s="107">
        <v>89</v>
      </c>
      <c r="F18" s="108">
        <f>E18/242*40</f>
        <v>14.710743801652892</v>
      </c>
      <c r="G18" s="108">
        <f t="shared" ref="G18:G34" si="3">E18-F18</f>
        <v>74.289256198347104</v>
      </c>
      <c r="H18" s="195" t="s">
        <v>208</v>
      </c>
      <c r="I18" s="195" t="s">
        <v>209</v>
      </c>
      <c r="J18" s="199" t="s">
        <v>192</v>
      </c>
      <c r="K18" s="200"/>
      <c r="L18" s="109"/>
    </row>
    <row r="19" spans="1:14" s="50" customFormat="1" ht="25.15" customHeight="1">
      <c r="A19" s="196"/>
      <c r="B19" s="196"/>
      <c r="C19" s="210"/>
      <c r="D19" s="74" t="s">
        <v>189</v>
      </c>
      <c r="E19" s="107">
        <v>144</v>
      </c>
      <c r="F19" s="108">
        <f>E19/242*40</f>
        <v>23.801652892561982</v>
      </c>
      <c r="G19" s="108">
        <f t="shared" si="3"/>
        <v>120.19834710743802</v>
      </c>
      <c r="H19" s="196"/>
      <c r="I19" s="196"/>
      <c r="J19" s="201"/>
      <c r="K19" s="202"/>
      <c r="L19" s="109"/>
    </row>
    <row r="20" spans="1:14" s="50" customFormat="1" ht="25.15" customHeight="1">
      <c r="A20" s="196"/>
      <c r="B20" s="196"/>
      <c r="C20" s="210"/>
      <c r="D20" s="74" t="s">
        <v>190</v>
      </c>
      <c r="E20" s="107">
        <v>9</v>
      </c>
      <c r="F20" s="108">
        <f>E20/242*40</f>
        <v>1.4876033057851239</v>
      </c>
      <c r="G20" s="108">
        <f t="shared" si="3"/>
        <v>7.5123966942148765</v>
      </c>
      <c r="H20" s="196"/>
      <c r="I20" s="196"/>
      <c r="J20" s="201"/>
      <c r="K20" s="202"/>
      <c r="L20" s="109"/>
    </row>
    <row r="21" spans="1:14" s="66" customFormat="1" ht="25.15" customHeight="1">
      <c r="A21" s="219"/>
      <c r="B21" s="219"/>
      <c r="C21" s="211"/>
      <c r="D21" s="110" t="s">
        <v>191</v>
      </c>
      <c r="E21" s="111">
        <f>SUM(E18:E20)</f>
        <v>242</v>
      </c>
      <c r="F21" s="112">
        <f>SUM(F18:F20)</f>
        <v>39.999999999999993</v>
      </c>
      <c r="G21" s="113">
        <f t="shared" si="3"/>
        <v>202</v>
      </c>
      <c r="H21" s="196"/>
      <c r="I21" s="196"/>
      <c r="J21" s="201"/>
      <c r="K21" s="202"/>
    </row>
    <row r="22" spans="1:14" s="50" customFormat="1" ht="25.15" customHeight="1">
      <c r="A22" s="209" t="s">
        <v>195</v>
      </c>
      <c r="B22" s="195" t="s">
        <v>205</v>
      </c>
      <c r="C22" s="209">
        <v>40</v>
      </c>
      <c r="D22" s="114" t="s">
        <v>13</v>
      </c>
      <c r="E22" s="115">
        <v>68</v>
      </c>
      <c r="F22" s="116">
        <f>E22/85*40</f>
        <v>32</v>
      </c>
      <c r="G22" s="117">
        <f t="shared" si="3"/>
        <v>36</v>
      </c>
      <c r="H22" s="197"/>
      <c r="I22" s="197" t="s">
        <v>196</v>
      </c>
      <c r="J22" s="203"/>
      <c r="K22" s="204"/>
      <c r="L22" s="66"/>
      <c r="M22" s="66"/>
      <c r="N22" s="66"/>
    </row>
    <row r="23" spans="1:14" s="50" customFormat="1" ht="25.15" customHeight="1">
      <c r="A23" s="210"/>
      <c r="B23" s="210"/>
      <c r="C23" s="210"/>
      <c r="D23" s="118" t="s">
        <v>194</v>
      </c>
      <c r="E23" s="119">
        <v>17</v>
      </c>
      <c r="F23" s="116">
        <f>E23/85*40</f>
        <v>8</v>
      </c>
      <c r="G23" s="117">
        <f t="shared" si="3"/>
        <v>9</v>
      </c>
      <c r="H23" s="197"/>
      <c r="I23" s="197"/>
      <c r="J23" s="203"/>
      <c r="K23" s="204"/>
      <c r="L23" s="66"/>
      <c r="M23" s="66"/>
      <c r="N23" s="66"/>
    </row>
    <row r="24" spans="1:14" s="66" customFormat="1" ht="25.15" customHeight="1">
      <c r="A24" s="211"/>
      <c r="B24" s="211"/>
      <c r="C24" s="211"/>
      <c r="D24" s="110" t="s">
        <v>191</v>
      </c>
      <c r="E24" s="120">
        <f>SUM(E22:E23)</f>
        <v>85</v>
      </c>
      <c r="F24" s="112">
        <f>E24/85*40</f>
        <v>40</v>
      </c>
      <c r="G24" s="121">
        <f t="shared" si="3"/>
        <v>45</v>
      </c>
      <c r="H24" s="198"/>
      <c r="I24" s="198"/>
      <c r="J24" s="205"/>
      <c r="K24" s="206"/>
    </row>
    <row r="25" spans="1:14" s="66" customFormat="1" ht="25.15" customHeight="1">
      <c r="A25" s="195" t="s">
        <v>199</v>
      </c>
      <c r="B25" s="195" t="s">
        <v>206</v>
      </c>
      <c r="C25" s="195">
        <v>100</v>
      </c>
      <c r="D25" s="107" t="s">
        <v>55</v>
      </c>
      <c r="E25" s="119">
        <v>20</v>
      </c>
      <c r="F25" s="116">
        <v>19</v>
      </c>
      <c r="G25" s="117">
        <f t="shared" si="3"/>
        <v>1</v>
      </c>
      <c r="H25" s="195" t="s">
        <v>203</v>
      </c>
      <c r="I25" s="195" t="s">
        <v>99</v>
      </c>
      <c r="J25" s="207" t="s">
        <v>200</v>
      </c>
      <c r="K25" s="208"/>
    </row>
    <row r="26" spans="1:14" s="66" customFormat="1" ht="25.15" customHeight="1">
      <c r="A26" s="197"/>
      <c r="B26" s="146"/>
      <c r="C26" s="146"/>
      <c r="D26" s="107" t="s">
        <v>198</v>
      </c>
      <c r="E26" s="119">
        <v>12</v>
      </c>
      <c r="F26" s="116">
        <v>11</v>
      </c>
      <c r="G26" s="117">
        <f t="shared" si="3"/>
        <v>1</v>
      </c>
      <c r="H26" s="146"/>
      <c r="I26" s="146"/>
      <c r="J26" s="203"/>
      <c r="K26" s="204"/>
    </row>
    <row r="27" spans="1:14" s="66" customFormat="1" ht="25.15" customHeight="1">
      <c r="A27" s="197"/>
      <c r="B27" s="146"/>
      <c r="C27" s="146"/>
      <c r="D27" s="107" t="s">
        <v>197</v>
      </c>
      <c r="E27" s="119">
        <v>63</v>
      </c>
      <c r="F27" s="116">
        <v>59</v>
      </c>
      <c r="G27" s="117">
        <f t="shared" si="3"/>
        <v>4</v>
      </c>
      <c r="H27" s="146"/>
      <c r="I27" s="146"/>
      <c r="J27" s="203"/>
      <c r="K27" s="204"/>
    </row>
    <row r="28" spans="1:14" s="66" customFormat="1" ht="25.15" customHeight="1">
      <c r="A28" s="197"/>
      <c r="B28" s="146"/>
      <c r="C28" s="146"/>
      <c r="D28" s="107" t="s">
        <v>201</v>
      </c>
      <c r="E28" s="119">
        <v>12</v>
      </c>
      <c r="F28" s="116">
        <v>11</v>
      </c>
      <c r="G28" s="117">
        <f t="shared" si="3"/>
        <v>1</v>
      </c>
      <c r="H28" s="146"/>
      <c r="I28" s="146"/>
      <c r="J28" s="203"/>
      <c r="K28" s="204"/>
    </row>
    <row r="29" spans="1:14" s="66" customFormat="1" ht="25.15" customHeight="1">
      <c r="A29" s="198"/>
      <c r="B29" s="129"/>
      <c r="C29" s="129"/>
      <c r="D29" s="110" t="s">
        <v>191</v>
      </c>
      <c r="E29" s="120">
        <f>SUM(E25:E28)</f>
        <v>107</v>
      </c>
      <c r="F29" s="112">
        <f>SUM(F25:F28)</f>
        <v>100</v>
      </c>
      <c r="G29" s="121">
        <f t="shared" si="3"/>
        <v>7</v>
      </c>
      <c r="H29" s="129"/>
      <c r="I29" s="129"/>
      <c r="J29" s="205"/>
      <c r="K29" s="206"/>
    </row>
    <row r="30" spans="1:14" s="50" customFormat="1" ht="25.15" customHeight="1">
      <c r="A30" s="212" t="s">
        <v>280</v>
      </c>
      <c r="B30" s="212" t="s">
        <v>207</v>
      </c>
      <c r="C30" s="213">
        <v>50</v>
      </c>
      <c r="D30" s="74" t="s">
        <v>45</v>
      </c>
      <c r="E30" s="107">
        <v>186</v>
      </c>
      <c r="F30" s="107">
        <v>35</v>
      </c>
      <c r="G30" s="117">
        <f t="shared" si="3"/>
        <v>151</v>
      </c>
      <c r="H30" s="212" t="s">
        <v>107</v>
      </c>
      <c r="I30" s="212" t="s">
        <v>99</v>
      </c>
      <c r="J30" s="207" t="s">
        <v>116</v>
      </c>
      <c r="K30" s="208"/>
      <c r="L30" s="109"/>
      <c r="M30" s="109"/>
      <c r="N30" s="109"/>
    </row>
    <row r="31" spans="1:14" s="50" customFormat="1" ht="25.15" customHeight="1">
      <c r="A31" s="212"/>
      <c r="B31" s="213"/>
      <c r="C31" s="213"/>
      <c r="D31" s="71" t="s">
        <v>202</v>
      </c>
      <c r="E31" s="107">
        <v>1</v>
      </c>
      <c r="F31" s="107">
        <v>0</v>
      </c>
      <c r="G31" s="117">
        <f t="shared" si="3"/>
        <v>1</v>
      </c>
      <c r="H31" s="212"/>
      <c r="I31" s="212"/>
      <c r="J31" s="203"/>
      <c r="K31" s="204"/>
      <c r="L31" s="109"/>
      <c r="M31" s="109"/>
      <c r="N31" s="109"/>
    </row>
    <row r="32" spans="1:14" s="50" customFormat="1" ht="25.15" customHeight="1">
      <c r="A32" s="212"/>
      <c r="B32" s="213"/>
      <c r="C32" s="213"/>
      <c r="D32" s="74" t="s">
        <v>46</v>
      </c>
      <c r="E32" s="75">
        <v>66</v>
      </c>
      <c r="F32" s="107">
        <v>12</v>
      </c>
      <c r="G32" s="117">
        <f t="shared" si="3"/>
        <v>54</v>
      </c>
      <c r="H32" s="212"/>
      <c r="I32" s="212"/>
      <c r="J32" s="203"/>
      <c r="K32" s="204"/>
    </row>
    <row r="33" spans="1:11" s="50" customFormat="1" ht="25.15" customHeight="1">
      <c r="A33" s="212"/>
      <c r="B33" s="213"/>
      <c r="C33" s="213"/>
      <c r="D33" s="74" t="s">
        <v>47</v>
      </c>
      <c r="E33" s="71">
        <v>18</v>
      </c>
      <c r="F33" s="107">
        <v>3</v>
      </c>
      <c r="G33" s="117">
        <f t="shared" si="3"/>
        <v>15</v>
      </c>
      <c r="H33" s="212"/>
      <c r="I33" s="212"/>
      <c r="J33" s="203"/>
      <c r="K33" s="204"/>
    </row>
    <row r="34" spans="1:11" s="66" customFormat="1" ht="25.15" customHeight="1">
      <c r="A34" s="212"/>
      <c r="B34" s="213"/>
      <c r="C34" s="213"/>
      <c r="D34" s="110" t="s">
        <v>191</v>
      </c>
      <c r="E34" s="122">
        <f>SUM(E30:E33)</f>
        <v>271</v>
      </c>
      <c r="F34" s="61">
        <f>SUM(F30:F33)</f>
        <v>50</v>
      </c>
      <c r="G34" s="121">
        <f t="shared" si="3"/>
        <v>221</v>
      </c>
      <c r="H34" s="212"/>
      <c r="I34" s="212"/>
      <c r="J34" s="205"/>
      <c r="K34" s="206"/>
    </row>
    <row r="35" spans="1:11">
      <c r="A35" s="193"/>
      <c r="B35" s="194"/>
      <c r="C35" s="194"/>
      <c r="D35" s="194"/>
      <c r="E35" s="194"/>
      <c r="F35" s="194"/>
      <c r="G35" s="194"/>
      <c r="H35" s="194"/>
      <c r="I35" s="194"/>
      <c r="J35" s="194"/>
      <c r="K35" s="194"/>
    </row>
  </sheetData>
  <mergeCells count="43">
    <mergeCell ref="I2:I3"/>
    <mergeCell ref="C2:C3"/>
    <mergeCell ref="D2:E3"/>
    <mergeCell ref="B4:B13"/>
    <mergeCell ref="C4:C13"/>
    <mergeCell ref="F2:F3"/>
    <mergeCell ref="A4:A13"/>
    <mergeCell ref="B18:B21"/>
    <mergeCell ref="C18:C21"/>
    <mergeCell ref="A18:A21"/>
    <mergeCell ref="N4:N14"/>
    <mergeCell ref="M4:M14"/>
    <mergeCell ref="L4:L14"/>
    <mergeCell ref="A15:N15"/>
    <mergeCell ref="J2:K2"/>
    <mergeCell ref="L2:L3"/>
    <mergeCell ref="M2:M3"/>
    <mergeCell ref="D17:E17"/>
    <mergeCell ref="A1:N1"/>
    <mergeCell ref="J17:K17"/>
    <mergeCell ref="N2:N3"/>
    <mergeCell ref="G2:H2"/>
    <mergeCell ref="A2:A3"/>
    <mergeCell ref="B2:B3"/>
    <mergeCell ref="C22:C24"/>
    <mergeCell ref="B22:B24"/>
    <mergeCell ref="A22:A24"/>
    <mergeCell ref="J30:K34"/>
    <mergeCell ref="A30:A34"/>
    <mergeCell ref="B30:B34"/>
    <mergeCell ref="C30:C34"/>
    <mergeCell ref="I30:I34"/>
    <mergeCell ref="H30:H34"/>
    <mergeCell ref="A35:K35"/>
    <mergeCell ref="H18:H24"/>
    <mergeCell ref="I18:I24"/>
    <mergeCell ref="J18:K24"/>
    <mergeCell ref="A25:A29"/>
    <mergeCell ref="B25:B29"/>
    <mergeCell ref="C25:C29"/>
    <mergeCell ref="H25:H29"/>
    <mergeCell ref="I25:I29"/>
    <mergeCell ref="J25:K29"/>
  </mergeCells>
  <phoneticPr fontId="2" type="noConversion"/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zoomScale="70" zoomScaleNormal="70" workbookViewId="0">
      <selection activeCell="N19" sqref="N19"/>
    </sheetView>
  </sheetViews>
  <sheetFormatPr defaultColWidth="8.875" defaultRowHeight="16.5"/>
  <cols>
    <col min="1" max="1" width="20.125" style="4" customWidth="1"/>
    <col min="2" max="2" width="13.25" style="1" customWidth="1"/>
    <col min="3" max="3" width="8.125" style="1" customWidth="1"/>
    <col min="4" max="4" width="22" style="1" customWidth="1"/>
    <col min="5" max="5" width="8.625" style="4" customWidth="1"/>
    <col min="6" max="6" width="22.5" style="1" customWidth="1"/>
    <col min="7" max="7" width="25.25" style="1" customWidth="1"/>
    <col min="8" max="8" width="15" style="3" bestFit="1" customWidth="1"/>
    <col min="9" max="9" width="18.625" style="4" customWidth="1"/>
    <col min="10" max="10" width="32.625" style="1" customWidth="1"/>
    <col min="11" max="16384" width="8.875" style="1"/>
  </cols>
  <sheetData>
    <row r="1" spans="1:10" ht="30" customHeight="1">
      <c r="A1" s="130" t="s">
        <v>216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s="82" customFormat="1" ht="51" customHeight="1">
      <c r="A2" s="29" t="s">
        <v>124</v>
      </c>
      <c r="B2" s="30" t="s">
        <v>123</v>
      </c>
      <c r="C2" s="29" t="s">
        <v>125</v>
      </c>
      <c r="D2" s="131" t="s">
        <v>131</v>
      </c>
      <c r="E2" s="132"/>
      <c r="F2" s="31" t="s">
        <v>132</v>
      </c>
      <c r="G2" s="32" t="s">
        <v>133</v>
      </c>
      <c r="H2" s="29" t="s">
        <v>129</v>
      </c>
      <c r="I2" s="33" t="s">
        <v>6</v>
      </c>
      <c r="J2" s="29" t="s">
        <v>130</v>
      </c>
    </row>
    <row r="3" spans="1:10" s="82" customFormat="1" ht="19.899999999999999" customHeight="1">
      <c r="A3" s="226" t="s">
        <v>112</v>
      </c>
      <c r="B3" s="226" t="s">
        <v>113</v>
      </c>
      <c r="C3" s="222">
        <v>50</v>
      </c>
      <c r="D3" s="89" t="s">
        <v>37</v>
      </c>
      <c r="E3" s="90">
        <v>56</v>
      </c>
      <c r="F3" s="46">
        <v>18</v>
      </c>
      <c r="G3" s="45">
        <f>E3-F3</f>
        <v>38</v>
      </c>
      <c r="H3" s="145" t="s">
        <v>115</v>
      </c>
      <c r="I3" s="145" t="s">
        <v>8</v>
      </c>
      <c r="J3" s="145" t="s">
        <v>253</v>
      </c>
    </row>
    <row r="4" spans="1:10" s="82" customFormat="1" ht="19.899999999999999" customHeight="1">
      <c r="A4" s="197"/>
      <c r="B4" s="221"/>
      <c r="C4" s="221"/>
      <c r="D4" s="89" t="s">
        <v>71</v>
      </c>
      <c r="E4" s="90">
        <v>10</v>
      </c>
      <c r="F4" s="46">
        <v>3</v>
      </c>
      <c r="G4" s="45">
        <f t="shared" ref="G4:G24" si="0">E4-F4</f>
        <v>7</v>
      </c>
      <c r="H4" s="223"/>
      <c r="I4" s="221"/>
      <c r="J4" s="221"/>
    </row>
    <row r="5" spans="1:10" s="82" customFormat="1" ht="19.899999999999999" customHeight="1">
      <c r="A5" s="197"/>
      <c r="B5" s="221"/>
      <c r="C5" s="221"/>
      <c r="D5" s="89" t="s">
        <v>72</v>
      </c>
      <c r="E5" s="90">
        <v>6</v>
      </c>
      <c r="F5" s="46">
        <v>2</v>
      </c>
      <c r="G5" s="45">
        <f t="shared" si="0"/>
        <v>4</v>
      </c>
      <c r="H5" s="223"/>
      <c r="I5" s="221"/>
      <c r="J5" s="221"/>
    </row>
    <row r="6" spans="1:10" s="82" customFormat="1" ht="19.899999999999999" customHeight="1">
      <c r="A6" s="197"/>
      <c r="B6" s="221"/>
      <c r="C6" s="221"/>
      <c r="D6" s="89" t="s">
        <v>74</v>
      </c>
      <c r="E6" s="90">
        <v>4</v>
      </c>
      <c r="F6" s="46">
        <v>1</v>
      </c>
      <c r="G6" s="45">
        <f t="shared" si="0"/>
        <v>3</v>
      </c>
      <c r="H6" s="223"/>
      <c r="I6" s="221"/>
      <c r="J6" s="221"/>
    </row>
    <row r="7" spans="1:10" s="82" customFormat="1" ht="19.899999999999999" customHeight="1">
      <c r="A7" s="197"/>
      <c r="B7" s="221"/>
      <c r="C7" s="221"/>
      <c r="D7" s="89" t="s">
        <v>73</v>
      </c>
      <c r="E7" s="90">
        <v>1</v>
      </c>
      <c r="F7" s="46">
        <v>1</v>
      </c>
      <c r="G7" s="45">
        <f t="shared" si="0"/>
        <v>0</v>
      </c>
      <c r="H7" s="223"/>
      <c r="I7" s="221"/>
      <c r="J7" s="221"/>
    </row>
    <row r="8" spans="1:10" s="82" customFormat="1" ht="19.899999999999999" customHeight="1">
      <c r="A8" s="197"/>
      <c r="B8" s="221"/>
      <c r="C8" s="221"/>
      <c r="D8" s="89" t="s">
        <v>38</v>
      </c>
      <c r="E8" s="90">
        <v>44</v>
      </c>
      <c r="F8" s="46">
        <v>14</v>
      </c>
      <c r="G8" s="45">
        <f t="shared" si="0"/>
        <v>30</v>
      </c>
      <c r="H8" s="223"/>
      <c r="I8" s="221"/>
      <c r="J8" s="221"/>
    </row>
    <row r="9" spans="1:10" s="73" customFormat="1" ht="19.899999999999999" customHeight="1">
      <c r="A9" s="197"/>
      <c r="B9" s="221"/>
      <c r="C9" s="221"/>
      <c r="D9" s="89" t="s">
        <v>76</v>
      </c>
      <c r="E9" s="90">
        <v>8</v>
      </c>
      <c r="F9" s="46">
        <v>3</v>
      </c>
      <c r="G9" s="45">
        <f t="shared" si="0"/>
        <v>5</v>
      </c>
      <c r="H9" s="223"/>
      <c r="I9" s="221"/>
      <c r="J9" s="221"/>
    </row>
    <row r="10" spans="1:10" s="73" customFormat="1" ht="19.899999999999999" customHeight="1">
      <c r="A10" s="197"/>
      <c r="B10" s="221"/>
      <c r="C10" s="221"/>
      <c r="D10" s="89" t="s">
        <v>75</v>
      </c>
      <c r="E10" s="90">
        <v>3</v>
      </c>
      <c r="F10" s="46">
        <v>1</v>
      </c>
      <c r="G10" s="45">
        <f t="shared" si="0"/>
        <v>2</v>
      </c>
      <c r="H10" s="223"/>
      <c r="I10" s="221"/>
      <c r="J10" s="221"/>
    </row>
    <row r="11" spans="1:10" s="73" customFormat="1" ht="19.899999999999999" customHeight="1">
      <c r="A11" s="197"/>
      <c r="B11" s="221"/>
      <c r="C11" s="221"/>
      <c r="D11" s="89" t="s">
        <v>16</v>
      </c>
      <c r="E11" s="90">
        <v>4</v>
      </c>
      <c r="F11" s="46">
        <v>1</v>
      </c>
      <c r="G11" s="45">
        <f t="shared" si="0"/>
        <v>3</v>
      </c>
      <c r="H11" s="223"/>
      <c r="I11" s="221"/>
      <c r="J11" s="221"/>
    </row>
    <row r="12" spans="1:10" s="73" customFormat="1" ht="19.899999999999999" customHeight="1">
      <c r="A12" s="197"/>
      <c r="B12" s="221"/>
      <c r="C12" s="221"/>
      <c r="D12" s="89" t="s">
        <v>47</v>
      </c>
      <c r="E12" s="90">
        <v>17</v>
      </c>
      <c r="F12" s="46">
        <v>6</v>
      </c>
      <c r="G12" s="45">
        <f t="shared" si="0"/>
        <v>11</v>
      </c>
      <c r="H12" s="223"/>
      <c r="I12" s="221"/>
      <c r="J12" s="221"/>
    </row>
    <row r="13" spans="1:10" s="92" customFormat="1" ht="19.899999999999999" customHeight="1">
      <c r="A13" s="197"/>
      <c r="B13" s="221"/>
      <c r="C13" s="221"/>
      <c r="D13" s="42" t="s">
        <v>82</v>
      </c>
      <c r="E13" s="42">
        <f>SUM(E3:E12)</f>
        <v>153</v>
      </c>
      <c r="F13" s="42">
        <f>SUM(F3:F12)</f>
        <v>50</v>
      </c>
      <c r="G13" s="42">
        <f>SUM(G3:G12)</f>
        <v>103</v>
      </c>
      <c r="H13" s="223"/>
      <c r="I13" s="221"/>
      <c r="J13" s="221"/>
    </row>
    <row r="14" spans="1:10" s="94" customFormat="1" ht="19.899999999999999" customHeight="1">
      <c r="A14" s="226" t="s">
        <v>21</v>
      </c>
      <c r="B14" s="226" t="s">
        <v>111</v>
      </c>
      <c r="C14" s="222">
        <v>40</v>
      </c>
      <c r="D14" s="89" t="s">
        <v>40</v>
      </c>
      <c r="E14" s="90">
        <v>48</v>
      </c>
      <c r="F14" s="93">
        <v>5</v>
      </c>
      <c r="G14" s="45">
        <f t="shared" si="0"/>
        <v>43</v>
      </c>
      <c r="H14" s="145" t="s">
        <v>249</v>
      </c>
      <c r="I14" s="145" t="s">
        <v>81</v>
      </c>
      <c r="J14" s="145" t="s">
        <v>114</v>
      </c>
    </row>
    <row r="15" spans="1:10" s="73" customFormat="1" ht="19.899999999999999" customHeight="1">
      <c r="A15" s="197"/>
      <c r="B15" s="221"/>
      <c r="C15" s="221"/>
      <c r="D15" s="89" t="s">
        <v>41</v>
      </c>
      <c r="E15" s="90">
        <v>39</v>
      </c>
      <c r="F15" s="46">
        <v>4</v>
      </c>
      <c r="G15" s="45">
        <f t="shared" si="0"/>
        <v>35</v>
      </c>
      <c r="H15" s="223"/>
      <c r="I15" s="221"/>
      <c r="J15" s="221"/>
    </row>
    <row r="16" spans="1:10" s="73" customFormat="1" ht="19.899999999999999" customHeight="1">
      <c r="A16" s="197"/>
      <c r="B16" s="221"/>
      <c r="C16" s="221"/>
      <c r="D16" s="89" t="s">
        <v>77</v>
      </c>
      <c r="E16" s="90">
        <v>10</v>
      </c>
      <c r="F16" s="46">
        <v>1</v>
      </c>
      <c r="G16" s="45">
        <f t="shared" si="0"/>
        <v>9</v>
      </c>
      <c r="H16" s="223"/>
      <c r="I16" s="221"/>
      <c r="J16" s="221"/>
    </row>
    <row r="17" spans="1:10" s="73" customFormat="1" ht="19.899999999999999" customHeight="1">
      <c r="A17" s="197"/>
      <c r="B17" s="221"/>
      <c r="C17" s="221"/>
      <c r="D17" s="89" t="s">
        <v>42</v>
      </c>
      <c r="E17" s="90">
        <v>46</v>
      </c>
      <c r="F17" s="46">
        <v>5</v>
      </c>
      <c r="G17" s="45">
        <f t="shared" si="0"/>
        <v>41</v>
      </c>
      <c r="H17" s="223"/>
      <c r="I17" s="221"/>
      <c r="J17" s="221"/>
    </row>
    <row r="18" spans="1:10" s="73" customFormat="1" ht="19.899999999999999" customHeight="1">
      <c r="A18" s="197"/>
      <c r="B18" s="221"/>
      <c r="C18" s="221"/>
      <c r="D18" s="89" t="s">
        <v>78</v>
      </c>
      <c r="E18" s="90">
        <v>8</v>
      </c>
      <c r="F18" s="46">
        <v>1</v>
      </c>
      <c r="G18" s="45">
        <f t="shared" si="0"/>
        <v>7</v>
      </c>
      <c r="H18" s="223"/>
      <c r="I18" s="221"/>
      <c r="J18" s="221"/>
    </row>
    <row r="19" spans="1:10" s="73" customFormat="1" ht="19.899999999999999" customHeight="1">
      <c r="A19" s="197"/>
      <c r="B19" s="221"/>
      <c r="C19" s="221"/>
      <c r="D19" s="89" t="s">
        <v>70</v>
      </c>
      <c r="E19" s="90">
        <v>17</v>
      </c>
      <c r="F19" s="46">
        <v>2</v>
      </c>
      <c r="G19" s="45">
        <f t="shared" si="0"/>
        <v>15</v>
      </c>
      <c r="H19" s="223"/>
      <c r="I19" s="221"/>
      <c r="J19" s="221"/>
    </row>
    <row r="20" spans="1:10" s="73" customFormat="1" ht="19.899999999999999" customHeight="1">
      <c r="A20" s="197"/>
      <c r="B20" s="221"/>
      <c r="C20" s="221"/>
      <c r="D20" s="89" t="s">
        <v>79</v>
      </c>
      <c r="E20" s="90">
        <v>11</v>
      </c>
      <c r="F20" s="46">
        <v>1</v>
      </c>
      <c r="G20" s="45">
        <f t="shared" si="0"/>
        <v>10</v>
      </c>
      <c r="H20" s="223"/>
      <c r="I20" s="221"/>
      <c r="J20" s="221"/>
    </row>
    <row r="21" spans="1:10" s="92" customFormat="1" ht="19.899999999999999" customHeight="1">
      <c r="A21" s="197"/>
      <c r="B21" s="221"/>
      <c r="C21" s="221"/>
      <c r="D21" s="89" t="s">
        <v>44</v>
      </c>
      <c r="E21" s="90">
        <v>32</v>
      </c>
      <c r="F21" s="46">
        <v>4</v>
      </c>
      <c r="G21" s="45">
        <f t="shared" si="0"/>
        <v>28</v>
      </c>
      <c r="H21" s="223"/>
      <c r="I21" s="221"/>
      <c r="J21" s="221"/>
    </row>
    <row r="22" spans="1:10" s="92" customFormat="1" ht="19.899999999999999" customHeight="1">
      <c r="A22" s="197"/>
      <c r="B22" s="221"/>
      <c r="C22" s="221"/>
      <c r="D22" s="89" t="s">
        <v>80</v>
      </c>
      <c r="E22" s="90">
        <v>10</v>
      </c>
      <c r="F22" s="46">
        <v>1</v>
      </c>
      <c r="G22" s="45">
        <f t="shared" si="0"/>
        <v>9</v>
      </c>
      <c r="H22" s="223"/>
      <c r="I22" s="221"/>
      <c r="J22" s="221"/>
    </row>
    <row r="23" spans="1:10" s="82" customFormat="1" ht="19.899999999999999" customHeight="1">
      <c r="A23" s="197"/>
      <c r="B23" s="221"/>
      <c r="C23" s="221"/>
      <c r="D23" s="89" t="s">
        <v>45</v>
      </c>
      <c r="E23" s="90">
        <v>100</v>
      </c>
      <c r="F23" s="46">
        <v>12</v>
      </c>
      <c r="G23" s="45">
        <f t="shared" si="0"/>
        <v>88</v>
      </c>
      <c r="H23" s="223"/>
      <c r="I23" s="221"/>
      <c r="J23" s="221"/>
    </row>
    <row r="24" spans="1:10" s="82" customFormat="1" ht="19.899999999999999" customHeight="1">
      <c r="A24" s="197"/>
      <c r="B24" s="221"/>
      <c r="C24" s="221"/>
      <c r="D24" s="89" t="s">
        <v>46</v>
      </c>
      <c r="E24" s="90">
        <v>39</v>
      </c>
      <c r="F24" s="46">
        <v>4</v>
      </c>
      <c r="G24" s="45">
        <f t="shared" si="0"/>
        <v>35</v>
      </c>
      <c r="H24" s="223"/>
      <c r="I24" s="221"/>
      <c r="J24" s="221"/>
    </row>
    <row r="25" spans="1:10" s="92" customFormat="1" ht="19.899999999999999" customHeight="1">
      <c r="A25" s="198"/>
      <c r="B25" s="225"/>
      <c r="C25" s="225"/>
      <c r="D25" s="67" t="s">
        <v>82</v>
      </c>
      <c r="E25" s="67">
        <f>SUM(E14:E24)</f>
        <v>360</v>
      </c>
      <c r="F25" s="67">
        <f>SUM(F14:F24)</f>
        <v>40</v>
      </c>
      <c r="G25" s="67">
        <f>SUM(G14:G24)</f>
        <v>320</v>
      </c>
      <c r="H25" s="224"/>
      <c r="I25" s="225"/>
      <c r="J25" s="225"/>
    </row>
  </sheetData>
  <mergeCells count="14">
    <mergeCell ref="B3:B13"/>
    <mergeCell ref="J14:J25"/>
    <mergeCell ref="H3:H13"/>
    <mergeCell ref="I3:I13"/>
    <mergeCell ref="J3:J13"/>
    <mergeCell ref="C3:C13"/>
    <mergeCell ref="H14:H25"/>
    <mergeCell ref="I14:I25"/>
    <mergeCell ref="A1:J1"/>
    <mergeCell ref="D2:E2"/>
    <mergeCell ref="A14:A25"/>
    <mergeCell ref="B14:B25"/>
    <mergeCell ref="C14:C25"/>
    <mergeCell ref="A3:A13"/>
  </mergeCells>
  <phoneticPr fontId="2" type="noConversion"/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N34"/>
  <sheetViews>
    <sheetView zoomScale="70" zoomScaleNormal="70" workbookViewId="0">
      <selection activeCell="N19" sqref="N19"/>
    </sheetView>
  </sheetViews>
  <sheetFormatPr defaultColWidth="8.875" defaultRowHeight="16.5"/>
  <cols>
    <col min="1" max="1" width="21.625" style="1" customWidth="1"/>
    <col min="2" max="2" width="19.125" style="1" customWidth="1"/>
    <col min="3" max="3" width="9.5" style="4" customWidth="1"/>
    <col min="4" max="4" width="18.75" style="2" customWidth="1"/>
    <col min="5" max="5" width="10.625" style="4" customWidth="1"/>
    <col min="6" max="6" width="15.5" style="4" customWidth="1"/>
    <col min="7" max="7" width="19.625" style="1" customWidth="1"/>
    <col min="8" max="8" width="23.875" style="1" customWidth="1"/>
    <col min="9" max="9" width="20.25" style="1" customWidth="1"/>
    <col min="10" max="10" width="25.75" style="3" customWidth="1"/>
    <col min="11" max="11" width="20.5" style="4" customWidth="1"/>
    <col min="12" max="12" width="21.5" style="1" customWidth="1"/>
    <col min="13" max="13" width="21.125" style="1" customWidth="1"/>
    <col min="14" max="14" width="32.5" style="1" customWidth="1"/>
    <col min="15" max="16384" width="8.875" style="1"/>
  </cols>
  <sheetData>
    <row r="1" spans="1:14" ht="27" customHeight="1">
      <c r="A1" s="130" t="s">
        <v>247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76"/>
      <c r="M1" s="176"/>
      <c r="N1" s="176"/>
    </row>
    <row r="2" spans="1:14" s="73" customFormat="1" ht="25.9" customHeight="1">
      <c r="A2" s="149" t="s">
        <v>0</v>
      </c>
      <c r="B2" s="149" t="s">
        <v>220</v>
      </c>
      <c r="C2" s="149" t="s">
        <v>1</v>
      </c>
      <c r="D2" s="131" t="s">
        <v>271</v>
      </c>
      <c r="E2" s="132"/>
      <c r="F2" s="153" t="s">
        <v>3</v>
      </c>
      <c r="G2" s="137" t="s">
        <v>23</v>
      </c>
      <c r="H2" s="227"/>
      <c r="I2" s="227"/>
      <c r="J2" s="138"/>
      <c r="K2" s="139" t="s">
        <v>133</v>
      </c>
      <c r="L2" s="149" t="s">
        <v>24</v>
      </c>
      <c r="M2" s="149" t="s">
        <v>6</v>
      </c>
      <c r="N2" s="149" t="s">
        <v>105</v>
      </c>
    </row>
    <row r="3" spans="1:14" s="73" customFormat="1" ht="39">
      <c r="A3" s="150"/>
      <c r="B3" s="150"/>
      <c r="C3" s="150"/>
      <c r="D3" s="151"/>
      <c r="E3" s="152"/>
      <c r="F3" s="154"/>
      <c r="G3" s="31" t="s">
        <v>68</v>
      </c>
      <c r="H3" s="31" t="s">
        <v>224</v>
      </c>
      <c r="I3" s="31" t="s">
        <v>223</v>
      </c>
      <c r="J3" s="31" t="s">
        <v>238</v>
      </c>
      <c r="K3" s="140"/>
      <c r="L3" s="150"/>
      <c r="M3" s="150"/>
      <c r="N3" s="150"/>
    </row>
    <row r="4" spans="1:14" s="77" customFormat="1" ht="34.9" customHeight="1">
      <c r="A4" s="183" t="s">
        <v>273</v>
      </c>
      <c r="B4" s="133" t="s">
        <v>221</v>
      </c>
      <c r="C4" s="133" t="s">
        <v>225</v>
      </c>
      <c r="D4" s="74" t="s">
        <v>36</v>
      </c>
      <c r="E4" s="75">
        <v>60</v>
      </c>
      <c r="F4" s="75">
        <v>60</v>
      </c>
      <c r="G4" s="55">
        <v>15</v>
      </c>
      <c r="H4" s="55">
        <v>12</v>
      </c>
      <c r="I4" s="55">
        <v>21</v>
      </c>
      <c r="J4" s="76">
        <v>12</v>
      </c>
      <c r="K4" s="183" t="s">
        <v>11</v>
      </c>
      <c r="L4" s="183" t="s">
        <v>226</v>
      </c>
      <c r="M4" s="183" t="s">
        <v>227</v>
      </c>
      <c r="N4" s="183" t="s">
        <v>276</v>
      </c>
    </row>
    <row r="5" spans="1:14" s="77" customFormat="1" ht="34.9" customHeight="1">
      <c r="A5" s="184"/>
      <c r="B5" s="133"/>
      <c r="C5" s="133"/>
      <c r="D5" s="74" t="s">
        <v>37</v>
      </c>
      <c r="E5" s="75">
        <v>85</v>
      </c>
      <c r="F5" s="75">
        <v>85</v>
      </c>
      <c r="G5" s="55">
        <v>19</v>
      </c>
      <c r="H5" s="55">
        <v>17</v>
      </c>
      <c r="I5" s="55">
        <v>32</v>
      </c>
      <c r="J5" s="76">
        <v>17</v>
      </c>
      <c r="K5" s="184"/>
      <c r="L5" s="184"/>
      <c r="M5" s="184"/>
      <c r="N5" s="184"/>
    </row>
    <row r="6" spans="1:14" s="78" customFormat="1" ht="34.9" customHeight="1">
      <c r="A6" s="184"/>
      <c r="B6" s="133"/>
      <c r="C6" s="133"/>
      <c r="D6" s="53" t="s">
        <v>9</v>
      </c>
      <c r="E6" s="75">
        <v>5</v>
      </c>
      <c r="F6" s="75">
        <v>5</v>
      </c>
      <c r="G6" s="55">
        <v>1</v>
      </c>
      <c r="H6" s="55">
        <v>1</v>
      </c>
      <c r="I6" s="55">
        <v>2</v>
      </c>
      <c r="J6" s="76">
        <v>1</v>
      </c>
      <c r="K6" s="184"/>
      <c r="L6" s="184"/>
      <c r="M6" s="184"/>
      <c r="N6" s="184"/>
    </row>
    <row r="7" spans="1:14" s="78" customFormat="1" ht="34.9" customHeight="1">
      <c r="A7" s="184"/>
      <c r="B7" s="133"/>
      <c r="C7" s="133"/>
      <c r="D7" s="53" t="s">
        <v>151</v>
      </c>
      <c r="E7" s="75">
        <v>40</v>
      </c>
      <c r="F7" s="75">
        <v>40</v>
      </c>
      <c r="G7" s="55">
        <v>10</v>
      </c>
      <c r="H7" s="55">
        <v>7</v>
      </c>
      <c r="I7" s="55">
        <v>15</v>
      </c>
      <c r="J7" s="76">
        <v>8</v>
      </c>
      <c r="K7" s="184"/>
      <c r="L7" s="184"/>
      <c r="M7" s="184"/>
      <c r="N7" s="184"/>
    </row>
    <row r="8" spans="1:14" s="78" customFormat="1" ht="34.9" customHeight="1">
      <c r="A8" s="184"/>
      <c r="B8" s="133"/>
      <c r="C8" s="133"/>
      <c r="D8" s="76" t="s">
        <v>16</v>
      </c>
      <c r="E8" s="53">
        <v>3</v>
      </c>
      <c r="F8" s="53">
        <v>3</v>
      </c>
      <c r="G8" s="55">
        <v>0</v>
      </c>
      <c r="H8" s="55">
        <v>2</v>
      </c>
      <c r="I8" s="55">
        <v>0</v>
      </c>
      <c r="J8" s="76">
        <v>1</v>
      </c>
      <c r="K8" s="184"/>
      <c r="L8" s="184"/>
      <c r="M8" s="184"/>
      <c r="N8" s="184"/>
    </row>
    <row r="9" spans="1:14" s="78" customFormat="1" ht="34.9" customHeight="1">
      <c r="A9" s="196"/>
      <c r="B9" s="212"/>
      <c r="C9" s="212"/>
      <c r="D9" s="76" t="s">
        <v>48</v>
      </c>
      <c r="E9" s="53">
        <v>1</v>
      </c>
      <c r="F9" s="53">
        <v>1</v>
      </c>
      <c r="G9" s="55">
        <v>0</v>
      </c>
      <c r="H9" s="55">
        <v>1</v>
      </c>
      <c r="I9" s="55">
        <v>0</v>
      </c>
      <c r="J9" s="76">
        <v>0</v>
      </c>
      <c r="K9" s="196"/>
      <c r="L9" s="196"/>
      <c r="M9" s="196"/>
      <c r="N9" s="196"/>
    </row>
    <row r="10" spans="1:14" s="81" customFormat="1" ht="34.9" customHeight="1">
      <c r="A10" s="129"/>
      <c r="B10" s="42" t="s">
        <v>25</v>
      </c>
      <c r="C10" s="42">
        <v>210</v>
      </c>
      <c r="D10" s="79" t="s">
        <v>222</v>
      </c>
      <c r="E10" s="79">
        <f t="shared" ref="E10:J10" si="0">SUM(E4:E9)</f>
        <v>194</v>
      </c>
      <c r="F10" s="79">
        <f t="shared" si="0"/>
        <v>194</v>
      </c>
      <c r="G10" s="80">
        <f t="shared" si="0"/>
        <v>45</v>
      </c>
      <c r="H10" s="80">
        <f t="shared" si="0"/>
        <v>40</v>
      </c>
      <c r="I10" s="80">
        <f t="shared" si="0"/>
        <v>70</v>
      </c>
      <c r="J10" s="80">
        <f t="shared" si="0"/>
        <v>39</v>
      </c>
      <c r="K10" s="129"/>
      <c r="L10" s="129"/>
      <c r="M10" s="129"/>
      <c r="N10" s="129"/>
    </row>
    <row r="11" spans="1:14" s="73" customFormat="1" ht="19.5">
      <c r="A11" s="82" t="s">
        <v>260</v>
      </c>
      <c r="C11" s="47"/>
      <c r="D11" s="82"/>
      <c r="E11" s="47"/>
      <c r="F11" s="47"/>
      <c r="J11" s="83"/>
      <c r="K11" s="47"/>
    </row>
    <row r="12" spans="1:14">
      <c r="A12" s="2"/>
    </row>
    <row r="13" spans="1:14">
      <c r="J13"/>
      <c r="K13"/>
    </row>
    <row r="14" spans="1:14" s="50" customFormat="1" ht="58.5">
      <c r="A14" s="60" t="s">
        <v>124</v>
      </c>
      <c r="B14" s="84" t="s">
        <v>283</v>
      </c>
      <c r="C14" s="60" t="s">
        <v>125</v>
      </c>
      <c r="D14" s="179" t="s">
        <v>126</v>
      </c>
      <c r="E14" s="180"/>
      <c r="F14" s="51" t="s">
        <v>127</v>
      </c>
      <c r="G14" s="52" t="s">
        <v>231</v>
      </c>
      <c r="H14" s="60" t="s">
        <v>129</v>
      </c>
      <c r="I14" s="60" t="s">
        <v>6</v>
      </c>
      <c r="J14" s="60" t="s">
        <v>130</v>
      </c>
    </row>
    <row r="15" spans="1:14" s="50" customFormat="1" ht="34.9" customHeight="1">
      <c r="A15" s="133" t="s">
        <v>228</v>
      </c>
      <c r="B15" s="133" t="s">
        <v>230</v>
      </c>
      <c r="C15" s="143">
        <v>50</v>
      </c>
      <c r="D15" s="53" t="s">
        <v>175</v>
      </c>
      <c r="E15" s="53">
        <v>46</v>
      </c>
      <c r="F15" s="68">
        <f>E15/60*50</f>
        <v>38.333333333333336</v>
      </c>
      <c r="G15" s="68">
        <f t="shared" ref="G15:G22" si="1">E15-F15</f>
        <v>7.6666666666666643</v>
      </c>
      <c r="H15" s="183" t="s">
        <v>233</v>
      </c>
      <c r="I15" s="183" t="s">
        <v>232</v>
      </c>
      <c r="J15" s="183" t="s">
        <v>235</v>
      </c>
    </row>
    <row r="16" spans="1:14" s="50" customFormat="1" ht="34.9" customHeight="1">
      <c r="A16" s="133"/>
      <c r="B16" s="133"/>
      <c r="C16" s="143"/>
      <c r="D16" s="53" t="s">
        <v>229</v>
      </c>
      <c r="E16" s="53">
        <v>14</v>
      </c>
      <c r="F16" s="68">
        <f>E16/60*50</f>
        <v>11.666666666666666</v>
      </c>
      <c r="G16" s="68">
        <f t="shared" si="1"/>
        <v>2.3333333333333339</v>
      </c>
      <c r="H16" s="184"/>
      <c r="I16" s="184"/>
      <c r="J16" s="184"/>
    </row>
    <row r="17" spans="1:14" s="66" customFormat="1" ht="34.9" customHeight="1">
      <c r="A17" s="133"/>
      <c r="B17" s="133"/>
      <c r="C17" s="143"/>
      <c r="D17" s="62" t="s">
        <v>148</v>
      </c>
      <c r="E17" s="62">
        <f>SUM(E15:E16)</f>
        <v>60</v>
      </c>
      <c r="F17" s="70">
        <f>E17/60*50</f>
        <v>50</v>
      </c>
      <c r="G17" s="70">
        <f t="shared" si="1"/>
        <v>10</v>
      </c>
      <c r="H17" s="184"/>
      <c r="I17" s="184"/>
      <c r="J17" s="184"/>
      <c r="K17" s="85"/>
    </row>
    <row r="18" spans="1:14" s="50" customFormat="1" ht="34.9" customHeight="1">
      <c r="A18" s="133" t="s">
        <v>228</v>
      </c>
      <c r="B18" s="133" t="s">
        <v>237</v>
      </c>
      <c r="C18" s="143">
        <v>50</v>
      </c>
      <c r="D18" s="53" t="s">
        <v>236</v>
      </c>
      <c r="E18" s="53">
        <v>56</v>
      </c>
      <c r="F18" s="68">
        <v>50</v>
      </c>
      <c r="G18" s="68">
        <f t="shared" si="1"/>
        <v>6</v>
      </c>
      <c r="H18" s="196"/>
      <c r="I18" s="196"/>
      <c r="J18" s="196" t="s">
        <v>234</v>
      </c>
      <c r="K18" s="86"/>
    </row>
    <row r="19" spans="1:14" s="66" customFormat="1" ht="34.9" customHeight="1">
      <c r="A19" s="133"/>
      <c r="B19" s="133"/>
      <c r="C19" s="143"/>
      <c r="D19" s="62" t="s">
        <v>148</v>
      </c>
      <c r="E19" s="62">
        <f>SUM(E18:E18)</f>
        <v>56</v>
      </c>
      <c r="F19" s="70">
        <v>50</v>
      </c>
      <c r="G19" s="70">
        <f t="shared" si="1"/>
        <v>6</v>
      </c>
      <c r="H19" s="219"/>
      <c r="I19" s="219"/>
      <c r="J19" s="219"/>
      <c r="K19" s="85"/>
    </row>
    <row r="20" spans="1:14" s="50" customFormat="1" ht="34.9" customHeight="1">
      <c r="A20" s="133" t="s">
        <v>65</v>
      </c>
      <c r="B20" s="133" t="s">
        <v>241</v>
      </c>
      <c r="C20" s="143">
        <v>40</v>
      </c>
      <c r="D20" s="53" t="s">
        <v>42</v>
      </c>
      <c r="E20" s="53">
        <v>35</v>
      </c>
      <c r="F20" s="68">
        <v>27</v>
      </c>
      <c r="G20" s="68">
        <f t="shared" si="1"/>
        <v>8</v>
      </c>
      <c r="H20" s="133" t="s">
        <v>208</v>
      </c>
      <c r="I20" s="133" t="s">
        <v>173</v>
      </c>
      <c r="J20" s="133" t="s">
        <v>172</v>
      </c>
      <c r="K20" s="86"/>
    </row>
    <row r="21" spans="1:14" s="50" customFormat="1" ht="34.9" customHeight="1">
      <c r="A21" s="133"/>
      <c r="B21" s="133"/>
      <c r="C21" s="143"/>
      <c r="D21" s="53" t="s">
        <v>176</v>
      </c>
      <c r="E21" s="53">
        <v>10</v>
      </c>
      <c r="F21" s="68">
        <v>8</v>
      </c>
      <c r="G21" s="68">
        <f t="shared" si="1"/>
        <v>2</v>
      </c>
      <c r="H21" s="133"/>
      <c r="I21" s="133"/>
      <c r="J21" s="133"/>
      <c r="K21" s="86"/>
    </row>
    <row r="22" spans="1:14" s="50" customFormat="1" ht="34.9" customHeight="1">
      <c r="A22" s="133"/>
      <c r="B22" s="133"/>
      <c r="C22" s="143"/>
      <c r="D22" s="53" t="s">
        <v>54</v>
      </c>
      <c r="E22" s="53">
        <v>7</v>
      </c>
      <c r="F22" s="68">
        <v>5</v>
      </c>
      <c r="G22" s="68">
        <f t="shared" si="1"/>
        <v>2</v>
      </c>
      <c r="H22" s="133"/>
      <c r="I22" s="133"/>
      <c r="J22" s="133"/>
      <c r="K22" s="86"/>
    </row>
    <row r="23" spans="1:14" s="50" customFormat="1" ht="34.9" customHeight="1">
      <c r="A23" s="133"/>
      <c r="B23" s="133"/>
      <c r="C23" s="143"/>
      <c r="D23" s="62" t="s">
        <v>148</v>
      </c>
      <c r="E23" s="62">
        <f>SUM(E20:E22)</f>
        <v>52</v>
      </c>
      <c r="F23" s="70">
        <f>SUM(F20:F22)</f>
        <v>40</v>
      </c>
      <c r="G23" s="70">
        <f>SUM(G20:G22)</f>
        <v>12</v>
      </c>
      <c r="H23" s="133"/>
      <c r="I23" s="133"/>
      <c r="J23" s="133"/>
      <c r="K23" s="86"/>
    </row>
    <row r="24" spans="1:14" s="50" customFormat="1" ht="34.9" customHeight="1">
      <c r="A24" s="183" t="s">
        <v>274</v>
      </c>
      <c r="B24" s="183" t="s">
        <v>281</v>
      </c>
      <c r="C24" s="183">
        <v>50</v>
      </c>
      <c r="D24" s="74" t="s">
        <v>44</v>
      </c>
      <c r="E24" s="53">
        <v>39</v>
      </c>
      <c r="F24" s="68">
        <v>37</v>
      </c>
      <c r="G24" s="68">
        <f>E24-F24</f>
        <v>2</v>
      </c>
      <c r="H24" s="133" t="s">
        <v>83</v>
      </c>
      <c r="I24" s="133" t="s">
        <v>242</v>
      </c>
      <c r="J24" s="133" t="s">
        <v>243</v>
      </c>
      <c r="K24" s="86"/>
    </row>
    <row r="25" spans="1:14" s="50" customFormat="1" ht="34.9" customHeight="1">
      <c r="A25" s="184"/>
      <c r="B25" s="184"/>
      <c r="C25" s="184"/>
      <c r="D25" s="74" t="s">
        <v>22</v>
      </c>
      <c r="E25" s="53">
        <v>8</v>
      </c>
      <c r="F25" s="68">
        <v>8</v>
      </c>
      <c r="G25" s="68">
        <f>E25-F25</f>
        <v>0</v>
      </c>
      <c r="H25" s="133"/>
      <c r="I25" s="133"/>
      <c r="J25" s="133"/>
      <c r="K25" s="86"/>
    </row>
    <row r="26" spans="1:14" s="50" customFormat="1" ht="34.9" customHeight="1">
      <c r="A26" s="184"/>
      <c r="B26" s="184"/>
      <c r="C26" s="184"/>
      <c r="D26" s="74" t="s">
        <v>239</v>
      </c>
      <c r="E26" s="53">
        <v>6</v>
      </c>
      <c r="F26" s="68">
        <v>5</v>
      </c>
      <c r="G26" s="68">
        <f>E26-F26</f>
        <v>1</v>
      </c>
      <c r="H26" s="133"/>
      <c r="I26" s="133"/>
      <c r="J26" s="133"/>
      <c r="K26" s="86"/>
    </row>
    <row r="27" spans="1:14" s="66" customFormat="1" ht="34.9" customHeight="1">
      <c r="A27" s="129"/>
      <c r="B27" s="129"/>
      <c r="C27" s="129"/>
      <c r="D27" s="87" t="s">
        <v>35</v>
      </c>
      <c r="E27" s="62">
        <f>SUM(E24:E26)</f>
        <v>53</v>
      </c>
      <c r="F27" s="70">
        <v>50</v>
      </c>
      <c r="G27" s="70">
        <f>E27-F27</f>
        <v>3</v>
      </c>
      <c r="H27" s="133"/>
      <c r="I27" s="133"/>
      <c r="J27" s="133"/>
      <c r="K27" s="85"/>
    </row>
    <row r="28" spans="1:14" s="73" customFormat="1" ht="19.5">
      <c r="C28" s="47"/>
      <c r="D28" s="82"/>
      <c r="E28" s="47"/>
      <c r="F28" s="47"/>
      <c r="J28" s="83"/>
      <c r="K28" s="47"/>
    </row>
    <row r="29" spans="1:14" s="73" customFormat="1" ht="19.5">
      <c r="C29" s="47"/>
      <c r="D29" s="82"/>
      <c r="E29" s="47"/>
      <c r="F29" s="47"/>
      <c r="J29" s="83"/>
      <c r="K29" s="47"/>
    </row>
    <row r="30" spans="1:14" s="73" customFormat="1" ht="40.15" customHeight="1">
      <c r="A30" s="149" t="s">
        <v>124</v>
      </c>
      <c r="B30" s="149" t="s">
        <v>110</v>
      </c>
      <c r="C30" s="149" t="s">
        <v>125</v>
      </c>
      <c r="D30" s="131" t="s">
        <v>126</v>
      </c>
      <c r="E30" s="132"/>
      <c r="F30" s="153" t="s">
        <v>127</v>
      </c>
      <c r="G30" s="137" t="s">
        <v>161</v>
      </c>
      <c r="H30" s="138"/>
      <c r="I30" s="139" t="s">
        <v>133</v>
      </c>
      <c r="J30" s="214" t="s">
        <v>63</v>
      </c>
      <c r="K30" s="215"/>
      <c r="L30" s="149" t="s">
        <v>24</v>
      </c>
      <c r="M30" s="149" t="s">
        <v>6</v>
      </c>
      <c r="N30" s="149" t="s">
        <v>130</v>
      </c>
    </row>
    <row r="31" spans="1:14" s="73" customFormat="1" ht="40.15" customHeight="1">
      <c r="A31" s="150"/>
      <c r="B31" s="150"/>
      <c r="C31" s="150"/>
      <c r="D31" s="151"/>
      <c r="E31" s="152"/>
      <c r="F31" s="154"/>
      <c r="G31" s="31" t="s">
        <v>100</v>
      </c>
      <c r="H31" s="31" t="s">
        <v>246</v>
      </c>
      <c r="I31" s="140"/>
      <c r="J31" s="32" t="s">
        <v>100</v>
      </c>
      <c r="K31" s="32" t="s">
        <v>246</v>
      </c>
      <c r="L31" s="150"/>
      <c r="M31" s="150"/>
      <c r="N31" s="150"/>
    </row>
    <row r="32" spans="1:14" s="73" customFormat="1" ht="40.15" customHeight="1">
      <c r="A32" s="145" t="s">
        <v>272</v>
      </c>
      <c r="B32" s="145" t="s">
        <v>282</v>
      </c>
      <c r="C32" s="145" t="s">
        <v>240</v>
      </c>
      <c r="D32" s="74" t="s">
        <v>101</v>
      </c>
      <c r="E32" s="53">
        <v>134</v>
      </c>
      <c r="F32" s="41">
        <v>79</v>
      </c>
      <c r="G32" s="41">
        <v>40</v>
      </c>
      <c r="H32" s="41">
        <v>39</v>
      </c>
      <c r="I32" s="41">
        <f>E32-F32</f>
        <v>55</v>
      </c>
      <c r="J32" s="41">
        <v>28</v>
      </c>
      <c r="K32" s="41">
        <v>27</v>
      </c>
      <c r="L32" s="136" t="s">
        <v>248</v>
      </c>
      <c r="M32" s="145" t="s">
        <v>245</v>
      </c>
      <c r="N32" s="145" t="s">
        <v>244</v>
      </c>
    </row>
    <row r="33" spans="1:14" s="73" customFormat="1" ht="40.15" customHeight="1">
      <c r="A33" s="146"/>
      <c r="B33" s="146"/>
      <c r="C33" s="146"/>
      <c r="D33" s="74" t="s">
        <v>46</v>
      </c>
      <c r="E33" s="53">
        <v>35</v>
      </c>
      <c r="F33" s="41">
        <v>21</v>
      </c>
      <c r="G33" s="41">
        <v>10</v>
      </c>
      <c r="H33" s="41">
        <v>11</v>
      </c>
      <c r="I33" s="41">
        <f>E33-F33</f>
        <v>14</v>
      </c>
      <c r="J33" s="41">
        <v>7</v>
      </c>
      <c r="K33" s="41">
        <v>7</v>
      </c>
      <c r="L33" s="136"/>
      <c r="M33" s="146"/>
      <c r="N33" s="146"/>
    </row>
    <row r="34" spans="1:14" s="82" customFormat="1" ht="40.15" customHeight="1">
      <c r="A34" s="129"/>
      <c r="B34" s="42" t="s">
        <v>162</v>
      </c>
      <c r="C34" s="67">
        <v>100</v>
      </c>
      <c r="D34" s="67" t="s">
        <v>163</v>
      </c>
      <c r="E34" s="67">
        <f t="shared" ref="E34:K34" si="2">SUM(E32:E33)</f>
        <v>169</v>
      </c>
      <c r="F34" s="67">
        <f t="shared" si="2"/>
        <v>100</v>
      </c>
      <c r="G34" s="67">
        <f t="shared" si="2"/>
        <v>50</v>
      </c>
      <c r="H34" s="67">
        <f t="shared" si="2"/>
        <v>50</v>
      </c>
      <c r="I34" s="88">
        <f t="shared" si="2"/>
        <v>69</v>
      </c>
      <c r="J34" s="88">
        <f t="shared" si="2"/>
        <v>35</v>
      </c>
      <c r="K34" s="88">
        <f t="shared" si="2"/>
        <v>34</v>
      </c>
      <c r="L34" s="136"/>
      <c r="M34" s="129"/>
      <c r="N34" s="129"/>
    </row>
  </sheetData>
  <mergeCells count="57">
    <mergeCell ref="F2:F3"/>
    <mergeCell ref="G2:J2"/>
    <mergeCell ref="K2:K3"/>
    <mergeCell ref="H24:H27"/>
    <mergeCell ref="I20:I23"/>
    <mergeCell ref="J20:J23"/>
    <mergeCell ref="I24:I27"/>
    <mergeCell ref="J24:J27"/>
    <mergeCell ref="H20:H23"/>
    <mergeCell ref="A18:A19"/>
    <mergeCell ref="B18:B19"/>
    <mergeCell ref="C18:C19"/>
    <mergeCell ref="A20:A23"/>
    <mergeCell ref="C4:C9"/>
    <mergeCell ref="A4:A10"/>
    <mergeCell ref="B20:B23"/>
    <mergeCell ref="C20:C23"/>
    <mergeCell ref="A1:N1"/>
    <mergeCell ref="D14:E14"/>
    <mergeCell ref="A15:A17"/>
    <mergeCell ref="B15:B17"/>
    <mergeCell ref="C15:C17"/>
    <mergeCell ref="H15:H19"/>
    <mergeCell ref="I15:I19"/>
    <mergeCell ref="J15:J19"/>
    <mergeCell ref="B4:B9"/>
    <mergeCell ref="N2:N3"/>
    <mergeCell ref="M4:M10"/>
    <mergeCell ref="N4:N10"/>
    <mergeCell ref="A2:A3"/>
    <mergeCell ref="B2:B3"/>
    <mergeCell ref="C2:C3"/>
    <mergeCell ref="D2:E3"/>
    <mergeCell ref="L4:L10"/>
    <mergeCell ref="K4:K10"/>
    <mergeCell ref="L2:L3"/>
    <mergeCell ref="M2:M3"/>
    <mergeCell ref="G30:H30"/>
    <mergeCell ref="A24:A27"/>
    <mergeCell ref="B24:B27"/>
    <mergeCell ref="C24:C27"/>
    <mergeCell ref="A32:A34"/>
    <mergeCell ref="A30:A31"/>
    <mergeCell ref="B30:B31"/>
    <mergeCell ref="C30:C31"/>
    <mergeCell ref="B32:B33"/>
    <mergeCell ref="C32:C33"/>
    <mergeCell ref="N30:N31"/>
    <mergeCell ref="N32:N34"/>
    <mergeCell ref="M30:M31"/>
    <mergeCell ref="D30:E31"/>
    <mergeCell ref="F30:F31"/>
    <mergeCell ref="L32:L34"/>
    <mergeCell ref="M32:M34"/>
    <mergeCell ref="I30:I31"/>
    <mergeCell ref="J30:K30"/>
    <mergeCell ref="L30:L31"/>
  </mergeCells>
  <phoneticPr fontId="2" type="noConversion"/>
  <pageMargins left="0.7" right="0.7" top="0.75" bottom="0.75" header="0.3" footer="0.3"/>
  <pageSetup paperSize="9" scale="4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 tint="-0.14999847407452621"/>
    <pageSetUpPr fitToPage="1"/>
  </sheetPr>
  <dimension ref="A1:O14"/>
  <sheetViews>
    <sheetView zoomScale="70" zoomScaleNormal="70" workbookViewId="0">
      <selection activeCell="F27" sqref="F27"/>
    </sheetView>
  </sheetViews>
  <sheetFormatPr defaultColWidth="8.875" defaultRowHeight="16.5"/>
  <cols>
    <col min="1" max="1" width="20.25" style="9" customWidth="1"/>
    <col min="2" max="2" width="15.875" style="18" customWidth="1"/>
    <col min="3" max="3" width="10.5" style="18" customWidth="1"/>
    <col min="4" max="4" width="18" style="18" customWidth="1"/>
    <col min="5" max="5" width="12.5" style="18" customWidth="1"/>
    <col min="6" max="6" width="19.75" style="18" customWidth="1"/>
    <col min="7" max="7" width="25.5" style="18" customWidth="1"/>
    <col min="8" max="8" width="15.625" style="6" customWidth="1"/>
    <col min="9" max="9" width="16.25" style="6" customWidth="1"/>
    <col min="10" max="10" width="24" style="15" customWidth="1"/>
    <col min="11" max="16384" width="8.875" style="18"/>
  </cols>
  <sheetData>
    <row r="1" spans="1:15" ht="30" customHeight="1">
      <c r="A1" s="228" t="s">
        <v>217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5" s="96" customFormat="1" ht="47.45" customHeight="1">
      <c r="A2" s="29" t="s">
        <v>138</v>
      </c>
      <c r="B2" s="30" t="s">
        <v>123</v>
      </c>
      <c r="C2" s="29" t="s">
        <v>139</v>
      </c>
      <c r="D2" s="131" t="s">
        <v>270</v>
      </c>
      <c r="E2" s="132"/>
      <c r="F2" s="31" t="s">
        <v>140</v>
      </c>
      <c r="G2" s="32" t="s">
        <v>19</v>
      </c>
      <c r="H2" s="29" t="s">
        <v>141</v>
      </c>
      <c r="I2" s="29" t="s">
        <v>6</v>
      </c>
      <c r="J2" s="29" t="s">
        <v>142</v>
      </c>
    </row>
    <row r="3" spans="1:15" s="96" customFormat="1" ht="25.15" customHeight="1">
      <c r="A3" s="145" t="s">
        <v>121</v>
      </c>
      <c r="B3" s="145" t="s">
        <v>275</v>
      </c>
      <c r="C3" s="145">
        <v>50</v>
      </c>
      <c r="D3" s="89" t="s">
        <v>37</v>
      </c>
      <c r="E3" s="90">
        <v>49</v>
      </c>
      <c r="F3" s="45">
        <v>35</v>
      </c>
      <c r="G3" s="45">
        <f>E3-F3</f>
        <v>14</v>
      </c>
      <c r="H3" s="127" t="s">
        <v>137</v>
      </c>
      <c r="I3" s="127" t="s">
        <v>136</v>
      </c>
      <c r="J3" s="127" t="s">
        <v>135</v>
      </c>
      <c r="L3"/>
      <c r="M3"/>
      <c r="N3"/>
      <c r="O3"/>
    </row>
    <row r="4" spans="1:15" s="96" customFormat="1" ht="25.15" customHeight="1">
      <c r="A4" s="146"/>
      <c r="B4" s="146"/>
      <c r="C4" s="146"/>
      <c r="D4" s="89" t="s">
        <v>71</v>
      </c>
      <c r="E4" s="90">
        <v>14</v>
      </c>
      <c r="F4" s="45">
        <v>10</v>
      </c>
      <c r="G4" s="45">
        <f t="shared" ref="G4:G14" si="0">E4-F4</f>
        <v>4</v>
      </c>
      <c r="H4" s="128"/>
      <c r="I4" s="128"/>
      <c r="J4" s="128"/>
      <c r="L4"/>
      <c r="M4"/>
      <c r="N4"/>
      <c r="O4"/>
    </row>
    <row r="5" spans="1:15" s="96" customFormat="1" ht="25.15" customHeight="1">
      <c r="A5" s="146"/>
      <c r="B5" s="146"/>
      <c r="C5" s="146"/>
      <c r="D5" s="89" t="s">
        <v>84</v>
      </c>
      <c r="E5" s="90">
        <v>1</v>
      </c>
      <c r="F5" s="45">
        <v>1</v>
      </c>
      <c r="G5" s="45">
        <f t="shared" si="0"/>
        <v>0</v>
      </c>
      <c r="H5" s="128"/>
      <c r="I5" s="128"/>
      <c r="J5" s="128"/>
      <c r="L5"/>
      <c r="M5"/>
      <c r="N5"/>
      <c r="O5"/>
    </row>
    <row r="6" spans="1:15" s="96" customFormat="1" ht="25.15" customHeight="1">
      <c r="A6" s="146"/>
      <c r="B6" s="146"/>
      <c r="C6" s="146"/>
      <c r="D6" s="83" t="s">
        <v>134</v>
      </c>
      <c r="E6" s="90">
        <v>6</v>
      </c>
      <c r="F6" s="45">
        <v>4</v>
      </c>
      <c r="G6" s="45">
        <f t="shared" si="0"/>
        <v>2</v>
      </c>
      <c r="H6" s="128"/>
      <c r="I6" s="128"/>
      <c r="J6" s="128"/>
      <c r="L6"/>
      <c r="M6"/>
      <c r="N6"/>
      <c r="O6"/>
    </row>
    <row r="7" spans="1:15" s="96" customFormat="1" ht="25.15" customHeight="1">
      <c r="A7" s="129"/>
      <c r="B7" s="129"/>
      <c r="C7" s="129"/>
      <c r="D7" s="42" t="s">
        <v>82</v>
      </c>
      <c r="E7" s="97">
        <f>SUM(E3:E6)</f>
        <v>70</v>
      </c>
      <c r="F7" s="91">
        <f>SUM(F3:F6)</f>
        <v>50</v>
      </c>
      <c r="G7" s="91">
        <f t="shared" si="0"/>
        <v>20</v>
      </c>
      <c r="H7" s="129"/>
      <c r="I7" s="129"/>
      <c r="J7" s="129"/>
      <c r="L7"/>
      <c r="M7"/>
      <c r="N7"/>
      <c r="O7"/>
    </row>
    <row r="8" spans="1:15" s="98" customFormat="1" ht="25.15" customHeight="1">
      <c r="A8" s="145" t="s">
        <v>219</v>
      </c>
      <c r="B8" s="145" t="s">
        <v>143</v>
      </c>
      <c r="C8" s="145">
        <v>50</v>
      </c>
      <c r="D8" s="89" t="s">
        <v>38</v>
      </c>
      <c r="E8" s="89">
        <v>25</v>
      </c>
      <c r="F8" s="45">
        <v>12</v>
      </c>
      <c r="G8" s="45">
        <f t="shared" si="0"/>
        <v>13</v>
      </c>
      <c r="H8" s="127" t="s">
        <v>145</v>
      </c>
      <c r="I8" s="127" t="s">
        <v>144</v>
      </c>
      <c r="J8" s="127" t="s">
        <v>267</v>
      </c>
      <c r="L8"/>
      <c r="M8"/>
      <c r="N8"/>
      <c r="O8"/>
    </row>
    <row r="9" spans="1:15" s="98" customFormat="1" ht="25.15" customHeight="1">
      <c r="A9" s="146"/>
      <c r="B9" s="146"/>
      <c r="C9" s="146"/>
      <c r="D9" s="89" t="s">
        <v>41</v>
      </c>
      <c r="E9" s="89">
        <v>9</v>
      </c>
      <c r="F9" s="45">
        <v>4</v>
      </c>
      <c r="G9" s="45">
        <f t="shared" si="0"/>
        <v>5</v>
      </c>
      <c r="H9" s="128"/>
      <c r="I9" s="128"/>
      <c r="J9" s="128"/>
      <c r="L9"/>
      <c r="M9"/>
      <c r="N9"/>
      <c r="O9"/>
    </row>
    <row r="10" spans="1:15" s="98" customFormat="1" ht="25.15" customHeight="1">
      <c r="A10" s="146"/>
      <c r="B10" s="146"/>
      <c r="C10" s="146"/>
      <c r="D10" s="89" t="s">
        <v>85</v>
      </c>
      <c r="E10" s="89">
        <v>10</v>
      </c>
      <c r="F10" s="45">
        <v>5</v>
      </c>
      <c r="G10" s="45">
        <f t="shared" si="0"/>
        <v>5</v>
      </c>
      <c r="H10" s="128"/>
      <c r="I10" s="128"/>
      <c r="J10" s="128"/>
      <c r="L10"/>
      <c r="M10"/>
      <c r="N10"/>
      <c r="O10"/>
    </row>
    <row r="11" spans="1:15" s="98" customFormat="1" ht="25.15" customHeight="1">
      <c r="A11" s="146"/>
      <c r="B11" s="146"/>
      <c r="C11" s="146"/>
      <c r="D11" s="89" t="s">
        <v>86</v>
      </c>
      <c r="E11" s="89">
        <v>5</v>
      </c>
      <c r="F11" s="45">
        <v>2</v>
      </c>
      <c r="G11" s="45">
        <f t="shared" si="0"/>
        <v>3</v>
      </c>
      <c r="H11" s="128"/>
      <c r="I11" s="128"/>
      <c r="J11" s="128"/>
      <c r="L11"/>
      <c r="M11"/>
      <c r="N11"/>
      <c r="O11"/>
    </row>
    <row r="12" spans="1:15" s="98" customFormat="1" ht="25.15" customHeight="1">
      <c r="A12" s="146"/>
      <c r="B12" s="146"/>
      <c r="C12" s="146"/>
      <c r="D12" s="89" t="s">
        <v>87</v>
      </c>
      <c r="E12" s="89">
        <v>1</v>
      </c>
      <c r="F12" s="45">
        <v>0</v>
      </c>
      <c r="G12" s="45">
        <f t="shared" si="0"/>
        <v>1</v>
      </c>
      <c r="H12" s="146"/>
      <c r="I12" s="146"/>
      <c r="J12" s="146"/>
      <c r="L12"/>
      <c r="M12"/>
      <c r="N12"/>
      <c r="O12"/>
    </row>
    <row r="13" spans="1:15" s="98" customFormat="1" ht="25.15" customHeight="1">
      <c r="A13" s="146"/>
      <c r="B13" s="146"/>
      <c r="C13" s="146"/>
      <c r="D13" s="89" t="s">
        <v>45</v>
      </c>
      <c r="E13" s="89">
        <v>58</v>
      </c>
      <c r="F13" s="45">
        <v>27</v>
      </c>
      <c r="G13" s="45">
        <f t="shared" si="0"/>
        <v>31</v>
      </c>
      <c r="H13" s="146"/>
      <c r="I13" s="146"/>
      <c r="J13" s="146"/>
      <c r="L13"/>
      <c r="M13"/>
      <c r="N13"/>
      <c r="O13"/>
    </row>
    <row r="14" spans="1:15" s="96" customFormat="1" ht="25.15" customHeight="1">
      <c r="A14" s="129"/>
      <c r="B14" s="129"/>
      <c r="C14" s="129"/>
      <c r="D14" s="42" t="s">
        <v>82</v>
      </c>
      <c r="E14" s="97">
        <f>SUM(E8:E13)</f>
        <v>108</v>
      </c>
      <c r="F14" s="91">
        <f>SUM(F8:F13)</f>
        <v>50</v>
      </c>
      <c r="G14" s="91">
        <f t="shared" si="0"/>
        <v>58</v>
      </c>
      <c r="H14" s="129"/>
      <c r="I14" s="129"/>
      <c r="J14" s="129"/>
      <c r="L14"/>
      <c r="M14"/>
      <c r="N14"/>
      <c r="O14"/>
    </row>
  </sheetData>
  <mergeCells count="14">
    <mergeCell ref="A1:J1"/>
    <mergeCell ref="D2:E2"/>
    <mergeCell ref="H3:H7"/>
    <mergeCell ref="I3:I7"/>
    <mergeCell ref="J3:J7"/>
    <mergeCell ref="B3:B7"/>
    <mergeCell ref="A3:A7"/>
    <mergeCell ref="C3:C7"/>
    <mergeCell ref="B8:B14"/>
    <mergeCell ref="A8:A14"/>
    <mergeCell ref="J8:J14"/>
    <mergeCell ref="I8:I14"/>
    <mergeCell ref="H8:H14"/>
    <mergeCell ref="C8:C14"/>
  </mergeCells>
  <phoneticPr fontId="2" type="noConversion"/>
  <pageMargins left="0.7" right="0.7" top="0.75" bottom="0.75" header="0.3" footer="0.3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12"/>
  <sheetViews>
    <sheetView zoomScale="70" zoomScaleNormal="70" workbookViewId="0">
      <selection activeCell="N19" sqref="N19"/>
    </sheetView>
  </sheetViews>
  <sheetFormatPr defaultColWidth="8.875" defaultRowHeight="15.75"/>
  <cols>
    <col min="1" max="1" width="15.125" style="8" customWidth="1"/>
    <col min="2" max="2" width="12.25" style="8" customWidth="1"/>
    <col min="3" max="3" width="7.875" style="7" customWidth="1"/>
    <col min="4" max="4" width="21.75" style="8" customWidth="1"/>
    <col min="5" max="5" width="9.875" style="8" customWidth="1"/>
    <col min="6" max="6" width="20.25" style="7" customWidth="1"/>
    <col min="7" max="7" width="26.25" style="6" customWidth="1"/>
    <col min="8" max="8" width="14.875" style="6" customWidth="1"/>
    <col min="9" max="9" width="18.25" style="6" customWidth="1"/>
    <col min="10" max="10" width="30.875" style="8" customWidth="1"/>
    <col min="11" max="16384" width="8.875" style="8"/>
  </cols>
  <sheetData>
    <row r="1" spans="1:10" ht="30" customHeight="1">
      <c r="A1" s="130" t="s">
        <v>268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s="73" customFormat="1" ht="57.6" customHeight="1">
      <c r="A2" s="29" t="s">
        <v>124</v>
      </c>
      <c r="B2" s="30" t="s">
        <v>123</v>
      </c>
      <c r="C2" s="29" t="s">
        <v>125</v>
      </c>
      <c r="D2" s="131" t="s">
        <v>131</v>
      </c>
      <c r="E2" s="132"/>
      <c r="F2" s="31" t="s">
        <v>127</v>
      </c>
      <c r="G2" s="32" t="s">
        <v>133</v>
      </c>
      <c r="H2" s="29" t="s">
        <v>129</v>
      </c>
      <c r="I2" s="33" t="s">
        <v>6</v>
      </c>
      <c r="J2" s="29" t="s">
        <v>130</v>
      </c>
    </row>
    <row r="3" spans="1:10" s="73" customFormat="1" ht="25.15" customHeight="1">
      <c r="A3" s="136" t="s">
        <v>69</v>
      </c>
      <c r="B3" s="136" t="s">
        <v>102</v>
      </c>
      <c r="C3" s="125">
        <v>50</v>
      </c>
      <c r="D3" s="99" t="s">
        <v>37</v>
      </c>
      <c r="E3" s="99">
        <v>58</v>
      </c>
      <c r="F3" s="41">
        <v>46</v>
      </c>
      <c r="G3" s="35">
        <f>E3-F3</f>
        <v>12</v>
      </c>
      <c r="H3" s="125" t="s">
        <v>107</v>
      </c>
      <c r="I3" s="125" t="s">
        <v>108</v>
      </c>
      <c r="J3" s="136" t="s">
        <v>117</v>
      </c>
    </row>
    <row r="4" spans="1:10" s="73" customFormat="1" ht="25.15" customHeight="1">
      <c r="A4" s="136"/>
      <c r="B4" s="136"/>
      <c r="C4" s="125"/>
      <c r="D4" s="99" t="s">
        <v>88</v>
      </c>
      <c r="E4" s="99">
        <v>4</v>
      </c>
      <c r="F4" s="41">
        <v>4</v>
      </c>
      <c r="G4" s="35">
        <f>E4-F4</f>
        <v>0</v>
      </c>
      <c r="H4" s="125"/>
      <c r="I4" s="125"/>
      <c r="J4" s="125"/>
    </row>
    <row r="5" spans="1:10" s="82" customFormat="1" ht="25.15" customHeight="1">
      <c r="A5" s="136"/>
      <c r="B5" s="136"/>
      <c r="C5" s="125"/>
      <c r="D5" s="79" t="s">
        <v>82</v>
      </c>
      <c r="E5" s="79">
        <f>SUM(E3:E4)</f>
        <v>62</v>
      </c>
      <c r="F5" s="33">
        <f>SUM(F3:F4)</f>
        <v>50</v>
      </c>
      <c r="G5" s="29">
        <f>E5-F5</f>
        <v>12</v>
      </c>
      <c r="H5" s="125"/>
      <c r="I5" s="125"/>
      <c r="J5" s="125"/>
    </row>
    <row r="6" spans="1:10" s="73" customFormat="1" ht="25.15" customHeight="1">
      <c r="A6" s="136" t="s">
        <v>98</v>
      </c>
      <c r="B6" s="136" t="s">
        <v>103</v>
      </c>
      <c r="C6" s="125">
        <v>40</v>
      </c>
      <c r="D6" s="99" t="s">
        <v>89</v>
      </c>
      <c r="E6" s="99">
        <v>28</v>
      </c>
      <c r="F6" s="41">
        <v>28</v>
      </c>
      <c r="G6" s="127" t="s">
        <v>109</v>
      </c>
      <c r="H6" s="136" t="s">
        <v>218</v>
      </c>
      <c r="I6" s="136" t="s">
        <v>92</v>
      </c>
      <c r="J6" s="136" t="s">
        <v>269</v>
      </c>
    </row>
    <row r="7" spans="1:10" s="73" customFormat="1" ht="25.15" customHeight="1">
      <c r="A7" s="136"/>
      <c r="B7" s="136"/>
      <c r="C7" s="125"/>
      <c r="D7" s="99" t="s">
        <v>90</v>
      </c>
      <c r="E7" s="99">
        <v>2</v>
      </c>
      <c r="F7" s="41">
        <v>2</v>
      </c>
      <c r="G7" s="146"/>
      <c r="H7" s="136"/>
      <c r="I7" s="136"/>
      <c r="J7" s="136"/>
    </row>
    <row r="8" spans="1:10" s="82" customFormat="1" ht="25.15" customHeight="1">
      <c r="A8" s="136"/>
      <c r="B8" s="136"/>
      <c r="C8" s="125"/>
      <c r="D8" s="79" t="s">
        <v>82</v>
      </c>
      <c r="E8" s="79">
        <f>SUM(E6:E7)</f>
        <v>30</v>
      </c>
      <c r="F8" s="33">
        <v>30</v>
      </c>
      <c r="G8" s="129"/>
      <c r="H8" s="136"/>
      <c r="I8" s="136"/>
      <c r="J8" s="136"/>
    </row>
    <row r="9" spans="1:10" s="73" customFormat="1" ht="25.15" customHeight="1">
      <c r="A9" s="126" t="s">
        <v>31</v>
      </c>
      <c r="B9" s="126" t="s">
        <v>104</v>
      </c>
      <c r="C9" s="124">
        <v>50</v>
      </c>
      <c r="D9" s="89" t="s">
        <v>45</v>
      </c>
      <c r="E9" s="89">
        <v>58</v>
      </c>
      <c r="F9" s="100">
        <v>47</v>
      </c>
      <c r="G9" s="89">
        <f>E9-F9</f>
        <v>11</v>
      </c>
      <c r="H9" s="136" t="s">
        <v>94</v>
      </c>
      <c r="I9" s="136" t="s">
        <v>93</v>
      </c>
      <c r="J9" s="136" t="s">
        <v>95</v>
      </c>
    </row>
    <row r="10" spans="1:10" s="73" customFormat="1" ht="25.15" customHeight="1">
      <c r="A10" s="126"/>
      <c r="B10" s="126"/>
      <c r="C10" s="124"/>
      <c r="D10" s="89" t="s">
        <v>91</v>
      </c>
      <c r="E10" s="89">
        <v>2</v>
      </c>
      <c r="F10" s="100">
        <v>2</v>
      </c>
      <c r="G10" s="89">
        <f>E10-F10</f>
        <v>0</v>
      </c>
      <c r="H10" s="136"/>
      <c r="I10" s="136"/>
      <c r="J10" s="136"/>
    </row>
    <row r="11" spans="1:10" s="73" customFormat="1" ht="25.15" customHeight="1">
      <c r="A11" s="126"/>
      <c r="B11" s="126"/>
      <c r="C11" s="124"/>
      <c r="D11" s="89" t="s">
        <v>80</v>
      </c>
      <c r="E11" s="89">
        <v>1</v>
      </c>
      <c r="F11" s="100">
        <v>1</v>
      </c>
      <c r="G11" s="89">
        <f>E11-F11</f>
        <v>0</v>
      </c>
      <c r="H11" s="136"/>
      <c r="I11" s="136"/>
      <c r="J11" s="136"/>
    </row>
    <row r="12" spans="1:10" s="101" customFormat="1" ht="25.15" customHeight="1">
      <c r="A12" s="126"/>
      <c r="B12" s="126"/>
      <c r="C12" s="124"/>
      <c r="D12" s="67" t="s">
        <v>82</v>
      </c>
      <c r="E12" s="67">
        <f>SUM(E9:E11)</f>
        <v>61</v>
      </c>
      <c r="F12" s="67">
        <f>SUM(F9:F11)</f>
        <v>50</v>
      </c>
      <c r="G12" s="42">
        <f>E12-F12</f>
        <v>11</v>
      </c>
      <c r="H12" s="136"/>
      <c r="I12" s="136"/>
      <c r="J12" s="136"/>
    </row>
  </sheetData>
  <mergeCells count="21">
    <mergeCell ref="B6:B8"/>
    <mergeCell ref="C6:C8"/>
    <mergeCell ref="I6:I8"/>
    <mergeCell ref="A3:A5"/>
    <mergeCell ref="C3:C5"/>
    <mergeCell ref="B3:B5"/>
    <mergeCell ref="J9:J12"/>
    <mergeCell ref="J3:J5"/>
    <mergeCell ref="A1:J1"/>
    <mergeCell ref="A9:A12"/>
    <mergeCell ref="B9:B12"/>
    <mergeCell ref="C9:C12"/>
    <mergeCell ref="A6:A8"/>
    <mergeCell ref="D2:E2"/>
    <mergeCell ref="J6:J8"/>
    <mergeCell ref="H9:H12"/>
    <mergeCell ref="I9:I12"/>
    <mergeCell ref="H3:H5"/>
    <mergeCell ref="I3:I5"/>
    <mergeCell ref="H6:H8"/>
    <mergeCell ref="G6:G8"/>
  </mergeCells>
  <phoneticPr fontId="2" type="noConversion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1</vt:i4>
      </vt:variant>
    </vt:vector>
  </HeadingPairs>
  <TitlesOfParts>
    <vt:vector size="9" baseType="lpstr">
      <vt:lpstr>1.健康教育</vt:lpstr>
      <vt:lpstr>2.表演藝術</vt:lpstr>
      <vt:lpstr>3.視覺藝術</vt:lpstr>
      <vt:lpstr>4.家政</vt:lpstr>
      <vt:lpstr>5.童軍</vt:lpstr>
      <vt:lpstr>6.輔導</vt:lpstr>
      <vt:lpstr>7.地球科學</vt:lpstr>
      <vt:lpstr>8.高中生涯規劃</vt:lpstr>
      <vt:lpstr>'8.高中生涯規劃'!Print_Area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Administrator</cp:lastModifiedBy>
  <cp:lastPrinted>2018-04-27T03:36:21Z</cp:lastPrinted>
  <dcterms:created xsi:type="dcterms:W3CDTF">2018-03-26T07:46:52Z</dcterms:created>
  <dcterms:modified xsi:type="dcterms:W3CDTF">2018-05-02T07:24:17Z</dcterms:modified>
</cp:coreProperties>
</file>